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1"/>
  </bookViews>
  <sheets>
    <sheet name="Arkusz1" sheetId="1" r:id="rId1"/>
    <sheet name="1" sheetId="2" r:id="rId2"/>
  </sheets>
  <definedNames>
    <definedName name="_xlnm.Print_Area" localSheetId="1">'1'!$A$1:$I$219</definedName>
  </definedNames>
  <calcPr fullCalcOnLoad="1"/>
</workbook>
</file>

<file path=xl/sharedStrings.xml><?xml version="1.0" encoding="utf-8"?>
<sst xmlns="http://schemas.openxmlformats.org/spreadsheetml/2006/main" count="457" uniqueCount="210">
  <si>
    <t>Dział</t>
  </si>
  <si>
    <t>010</t>
  </si>
  <si>
    <t>01005</t>
  </si>
  <si>
    <t>020</t>
  </si>
  <si>
    <t>02001</t>
  </si>
  <si>
    <t>600</t>
  </si>
  <si>
    <t>60014</t>
  </si>
  <si>
    <t>700</t>
  </si>
  <si>
    <t>70005</t>
  </si>
  <si>
    <t>710</t>
  </si>
  <si>
    <t>71013</t>
  </si>
  <si>
    <t>71014</t>
  </si>
  <si>
    <t>71015</t>
  </si>
  <si>
    <t>750</t>
  </si>
  <si>
    <t>75011</t>
  </si>
  <si>
    <t>75020</t>
  </si>
  <si>
    <t>Treść</t>
  </si>
  <si>
    <t>Rozdział</t>
  </si>
  <si>
    <t>Rolnictwo i łowiectwo</t>
  </si>
  <si>
    <t>Prace geodezyjno-urządzeniowe na potrzeby rolnictwa</t>
  </si>
  <si>
    <t>Leśnictwo</t>
  </si>
  <si>
    <t>Gospodarka leśna</t>
  </si>
  <si>
    <t>02002</t>
  </si>
  <si>
    <t>Nadzór nad gospodarką leśną</t>
  </si>
  <si>
    <t>Transport i łączność</t>
  </si>
  <si>
    <t>Drogi publiczne powiatowe</t>
  </si>
  <si>
    <t>Gospodarka mieszkaniowa</t>
  </si>
  <si>
    <t>Gospodarka gruntami i nieruchomościami</t>
  </si>
  <si>
    <t>Pozostała działalność</t>
  </si>
  <si>
    <t xml:space="preserve">Działalność usługowa </t>
  </si>
  <si>
    <t>Prace geodezyjne i kartograficzne (nieinwestycyjne)</t>
  </si>
  <si>
    <t>Opracowania geodezyjne i kartograficzne</t>
  </si>
  <si>
    <t>Nadzór budowlany</t>
  </si>
  <si>
    <t>Administracja publiczna</t>
  </si>
  <si>
    <t>Urzędy wojewódzkie</t>
  </si>
  <si>
    <t>75019</t>
  </si>
  <si>
    <t>Rady powiatów</t>
  </si>
  <si>
    <t>Starostwa powiatowe</t>
  </si>
  <si>
    <t>75045</t>
  </si>
  <si>
    <t>Komisje poborowe</t>
  </si>
  <si>
    <t>75075</t>
  </si>
  <si>
    <t>75095</t>
  </si>
  <si>
    <t>754</t>
  </si>
  <si>
    <t>Bezpieczeństwo publiczne i ochrona przeciwpożarowa</t>
  </si>
  <si>
    <t>75404</t>
  </si>
  <si>
    <t>Komendy wojewódzkie Policji</t>
  </si>
  <si>
    <t>75405</t>
  </si>
  <si>
    <t>Komendy powiatowe Policji</t>
  </si>
  <si>
    <t>75411</t>
  </si>
  <si>
    <t>Komendy powiatowe Państwowej Straży Pożarnej</t>
  </si>
  <si>
    <t>75414</t>
  </si>
  <si>
    <t>75495</t>
  </si>
  <si>
    <t>Obrona cywilna</t>
  </si>
  <si>
    <t>757</t>
  </si>
  <si>
    <t>Obsługa długu publicznego</t>
  </si>
  <si>
    <t>75702</t>
  </si>
  <si>
    <t xml:space="preserve">Obsługa papierów wartościowych, kredytów i pożyczek jednostek samorządu terytorialnego </t>
  </si>
  <si>
    <t>75704</t>
  </si>
  <si>
    <t>Rozliczenia z tytułu poręczeń i gwarancji udzielonych przez Skarb Państwa</t>
  </si>
  <si>
    <t>758</t>
  </si>
  <si>
    <t>Różne rozliczenia</t>
  </si>
  <si>
    <t>75818</t>
  </si>
  <si>
    <t>75832</t>
  </si>
  <si>
    <t>Część równoważąca subwencji ogólnej powiatów</t>
  </si>
  <si>
    <t>801</t>
  </si>
  <si>
    <t>Oświata i wychowanie</t>
  </si>
  <si>
    <t>80102</t>
  </si>
  <si>
    <t>Szkoły podstawowe specjalne</t>
  </si>
  <si>
    <t>80111</t>
  </si>
  <si>
    <t>Gimnazja specjalne</t>
  </si>
  <si>
    <t>80120</t>
  </si>
  <si>
    <t>Licea ogólnokształcące</t>
  </si>
  <si>
    <t>80123</t>
  </si>
  <si>
    <t>Licea profilowane</t>
  </si>
  <si>
    <t>80130</t>
  </si>
  <si>
    <t>Szkoły zawodowe</t>
  </si>
  <si>
    <t>80134</t>
  </si>
  <si>
    <t>Szkoły zawodowe specjalne</t>
  </si>
  <si>
    <t>80146</t>
  </si>
  <si>
    <t>Dokształcanie i doskonalenie nauczycieli</t>
  </si>
  <si>
    <t>80147</t>
  </si>
  <si>
    <t>Biblioteki pedagogiczne</t>
  </si>
  <si>
    <t>80195</t>
  </si>
  <si>
    <t>851</t>
  </si>
  <si>
    <t>Ochrona zdrowia</t>
  </si>
  <si>
    <t>85111</t>
  </si>
  <si>
    <t>Szpitale ogólne</t>
  </si>
  <si>
    <t>85149</t>
  </si>
  <si>
    <t>Programy polityki zdrowotnej</t>
  </si>
  <si>
    <t>85156</t>
  </si>
  <si>
    <t>852</t>
  </si>
  <si>
    <t>Pomoc społeczna</t>
  </si>
  <si>
    <t>85201</t>
  </si>
  <si>
    <t>Placówki opiekuńczo-wychowawcze</t>
  </si>
  <si>
    <t>85202</t>
  </si>
  <si>
    <t>Domy pomocy społecznej</t>
  </si>
  <si>
    <t>85203</t>
  </si>
  <si>
    <t xml:space="preserve">85204 </t>
  </si>
  <si>
    <t>Rodziny zastępcze</t>
  </si>
  <si>
    <t>85218</t>
  </si>
  <si>
    <t>Powiatowe centra pomocy rodzinie</t>
  </si>
  <si>
    <t>85220</t>
  </si>
  <si>
    <t>Jednostki specjalistycznego poradnictwa, mieszkania chronione i ośrodki interwencji kryzysowej</t>
  </si>
  <si>
    <t>85231</t>
  </si>
  <si>
    <t>Pomoc dla cudzoziemców</t>
  </si>
  <si>
    <t>85295</t>
  </si>
  <si>
    <t>853</t>
  </si>
  <si>
    <t>85311</t>
  </si>
  <si>
    <t>85321</t>
  </si>
  <si>
    <t>Zespoły do spraw orzekania o niepłnosprawności</t>
  </si>
  <si>
    <t>85333</t>
  </si>
  <si>
    <t>Powiatowe urzędy pracy</t>
  </si>
  <si>
    <t>854</t>
  </si>
  <si>
    <t>Edukacyjna opieka wychowawcza</t>
  </si>
  <si>
    <t>85403</t>
  </si>
  <si>
    <t>85406</t>
  </si>
  <si>
    <t>Poradnie psychologiczno-pedagogiczne, w tym poradnie specjalistyczne</t>
  </si>
  <si>
    <t>85410</t>
  </si>
  <si>
    <t>Internaty i bursy szkolne</t>
  </si>
  <si>
    <t>85415</t>
  </si>
  <si>
    <t>Pomoc materialna dla uczniów</t>
  </si>
  <si>
    <t>85419</t>
  </si>
  <si>
    <t>Ośrodki rewalidacyjno-wychowawcze</t>
  </si>
  <si>
    <t>85446</t>
  </si>
  <si>
    <t>85495</t>
  </si>
  <si>
    <t>900</t>
  </si>
  <si>
    <t>Gospodarka komunalna i ochrona środowiska</t>
  </si>
  <si>
    <t>90095</t>
  </si>
  <si>
    <t>921</t>
  </si>
  <si>
    <t>Kultura i ochrona dziedzictwa narodowego</t>
  </si>
  <si>
    <t>92105</t>
  </si>
  <si>
    <t>Pozostałe zadania w zakresie kultury</t>
  </si>
  <si>
    <t>92116</t>
  </si>
  <si>
    <t>Biblioteki</t>
  </si>
  <si>
    <t>92119</t>
  </si>
  <si>
    <t>Ośrodki ochrony i dokumentacji zabytków</t>
  </si>
  <si>
    <t>92120</t>
  </si>
  <si>
    <t>Ochrona zabytków i opieka nad zabytkami</t>
  </si>
  <si>
    <t>926</t>
  </si>
  <si>
    <t>Kultura fizyczna i sport</t>
  </si>
  <si>
    <t>92601</t>
  </si>
  <si>
    <t>Obiekty sportowe</t>
  </si>
  <si>
    <t>92605</t>
  </si>
  <si>
    <t>Zadania w zakresie kultury fizycznej i sportu</t>
  </si>
  <si>
    <t>92695</t>
  </si>
  <si>
    <t>Ośrodki wsparcia</t>
  </si>
  <si>
    <t>1</t>
  </si>
  <si>
    <t>2</t>
  </si>
  <si>
    <t>3</t>
  </si>
  <si>
    <t>Promocja jednostek samorządu terytorialnego</t>
  </si>
  <si>
    <t>Składki na ubezpieczenie zdrowotne oraz świadczenia dla osób nieobjętych obowiązkiem ubezpieczenia zdrowotnego</t>
  </si>
  <si>
    <t>Pozostałe zadania w zakresie polityki społecznej</t>
  </si>
  <si>
    <t>Rehabilitacja zawodowa i społeczna osób niepełnosprawnych</t>
  </si>
  <si>
    <t>Specjalne ośrodki szkolo-wychowawcze</t>
  </si>
  <si>
    <t>Rezerwy ogólne i celowe</t>
  </si>
  <si>
    <t>Rodzaj wydatków</t>
  </si>
  <si>
    <t>bieżące</t>
  </si>
  <si>
    <t>71095</t>
  </si>
  <si>
    <t>majątkowe</t>
  </si>
  <si>
    <t>6</t>
  </si>
  <si>
    <t>7</t>
  </si>
  <si>
    <t>75478</t>
  </si>
  <si>
    <t>Usuwanie skutków klęsk żywiołowych</t>
  </si>
  <si>
    <t>85213</t>
  </si>
  <si>
    <t>Składki na ubezpieczenie zdrowotne opłacane za osoby pobierające niektóre świadczenia z pomocy społecznej, niektóre świadczenia rodzinne oraz za osoby uczestniczące w zajęciach w centrum integracji społecznej.</t>
  </si>
  <si>
    <t>85334</t>
  </si>
  <si>
    <t>85395</t>
  </si>
  <si>
    <t>Pomoc dla repatriantów</t>
  </si>
  <si>
    <t>90002</t>
  </si>
  <si>
    <t>Gospodarka odpadami</t>
  </si>
  <si>
    <t>Utrzymanie zieleni w miastach i gminach</t>
  </si>
  <si>
    <t>90004</t>
  </si>
  <si>
    <t>85421</t>
  </si>
  <si>
    <t>Młodzieżowe ośrodki socjoterapii</t>
  </si>
  <si>
    <t>90005</t>
  </si>
  <si>
    <t>Ochrona powietrza atmosferycznego i klimatu</t>
  </si>
  <si>
    <t>Ogółem:</t>
  </si>
  <si>
    <t>Wydatki</t>
  </si>
  <si>
    <t>01008</t>
  </si>
  <si>
    <t>Melioracje wodne</t>
  </si>
  <si>
    <t>630</t>
  </si>
  <si>
    <t>Turystyka</t>
  </si>
  <si>
    <t>63003</t>
  </si>
  <si>
    <t xml:space="preserve">Zadania w zakresie upowszechniania turystyki </t>
  </si>
  <si>
    <t>75410</t>
  </si>
  <si>
    <t>Komendy wojewódzkie Państwowej Straży Pożarnej</t>
  </si>
  <si>
    <t>756</t>
  </si>
  <si>
    <t>75647</t>
  </si>
  <si>
    <t>Dochody od osób prawnych, od osób fizycznych i od innych jednostek nieposiadających osobowości prawnej oraz wydatki związane z ich poborem</t>
  </si>
  <si>
    <t>Pobór podatków, opłat i niepodatkowych należności budżetowych</t>
  </si>
  <si>
    <t>60078</t>
  </si>
  <si>
    <t>% wzrost wydatków 2012:2011</t>
  </si>
  <si>
    <t>8=6/5</t>
  </si>
  <si>
    <t>9=7/6</t>
  </si>
  <si>
    <t>60095</t>
  </si>
  <si>
    <t>75421</t>
  </si>
  <si>
    <t>Zarządzanie kryzysowe</t>
  </si>
  <si>
    <t>Wykonanie wydatków w 2011 roku</t>
  </si>
  <si>
    <t>Przewidywane wykonanie wydatków w 2012 roku</t>
  </si>
  <si>
    <t xml:space="preserve">Plan wydatków na 2013 rok </t>
  </si>
  <si>
    <t>% wzrost wydatków 2013:2012</t>
  </si>
  <si>
    <t>60004</t>
  </si>
  <si>
    <t>Lokalny transport zbiorowy</t>
  </si>
  <si>
    <t>92113</t>
  </si>
  <si>
    <t>Centra kultury i sztuki</t>
  </si>
  <si>
    <t>Informacja o wykonaniu budżetu Powiatu Wołomińskiego w latach 2011 i 2012</t>
  </si>
  <si>
    <t>49</t>
  </si>
  <si>
    <t>50</t>
  </si>
  <si>
    <t>46</t>
  </si>
  <si>
    <t>51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</si>
</sst>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\ _z_ł"/>
    <numFmt numFmtId="169" formatCode="#,##0_ ;\-#,##0\ "/>
    <numFmt numFmtId="170" formatCode="0.0"/>
    <numFmt numFmtId="171" formatCode="#,##0.00_ ;\-#,##0.00\ "/>
    <numFmt numFmtId="172" formatCode="_-* #,##0.0\ _z_ł_-;\-* #,##0.0\ _z_ł_-;_-* &quot;-&quot;??\ _z_ł_-;_-@_-"/>
    <numFmt numFmtId="173" formatCode="_-* #,##0\ _z_ł_-;\-* #,##0\ _z_ł_-;_-* &quot;-&quot;??\ _z_ł_-;_-@_-"/>
    <numFmt numFmtId="174" formatCode="0.000000"/>
    <numFmt numFmtId="175" formatCode="0.00000"/>
    <numFmt numFmtId="176" formatCode="0.0000"/>
    <numFmt numFmtId="177" formatCode="0.000"/>
  </numFmts>
  <fonts count="28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2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2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 CE"/>
      <family val="0"/>
    </font>
    <font>
      <sz val="6"/>
      <name val="Arial CE"/>
      <family val="0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2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128">
    <xf numFmtId="0" fontId="0" fillId="0" borderId="0" xfId="0" applyAlignment="1">
      <alignment/>
    </xf>
    <xf numFmtId="0" fontId="0" fillId="0" borderId="0" xfId="0" applyFont="1" applyAlignment="1">
      <alignment/>
    </xf>
    <xf numFmtId="0" fontId="21" fillId="0" borderId="0" xfId="0" applyFont="1" applyAlignment="1">
      <alignment horizontal="center" vertical="center"/>
    </xf>
    <xf numFmtId="0" fontId="0" fillId="0" borderId="0" xfId="0" applyBorder="1" applyAlignment="1">
      <alignment/>
    </xf>
    <xf numFmtId="49" fontId="22" fillId="0" borderId="10" xfId="0" applyNumberFormat="1" applyFont="1" applyBorder="1" applyAlignment="1">
      <alignment horizontal="center"/>
    </xf>
    <xf numFmtId="49" fontId="22" fillId="0" borderId="10" xfId="42" applyNumberFormat="1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49" fontId="23" fillId="24" borderId="11" xfId="0" applyNumberFormat="1" applyFont="1" applyFill="1" applyBorder="1" applyAlignment="1">
      <alignment horizontal="center" vertical="center" wrapText="1"/>
    </xf>
    <xf numFmtId="49" fontId="23" fillId="24" borderId="12" xfId="0" applyNumberFormat="1" applyFont="1" applyFill="1" applyBorder="1" applyAlignment="1">
      <alignment horizontal="center" vertical="center" wrapText="1"/>
    </xf>
    <xf numFmtId="49" fontId="23" fillId="24" borderId="12" xfId="0" applyNumberFormat="1" applyFont="1" applyFill="1" applyBorder="1" applyAlignment="1">
      <alignment vertical="center" wrapText="1"/>
    </xf>
    <xf numFmtId="49" fontId="23" fillId="24" borderId="13" xfId="0" applyNumberFormat="1" applyFont="1" applyFill="1" applyBorder="1" applyAlignment="1">
      <alignment horizontal="center" vertical="center" wrapText="1"/>
    </xf>
    <xf numFmtId="49" fontId="23" fillId="24" borderId="13" xfId="0" applyNumberFormat="1" applyFont="1" applyFill="1" applyBorder="1" applyAlignment="1">
      <alignment vertical="center" wrapText="1"/>
    </xf>
    <xf numFmtId="49" fontId="23" fillId="20" borderId="10" xfId="0" applyNumberFormat="1" applyFont="1" applyFill="1" applyBorder="1" applyAlignment="1">
      <alignment horizontal="center" vertical="center" wrapText="1"/>
    </xf>
    <xf numFmtId="0" fontId="23" fillId="20" borderId="10" xfId="0" applyFont="1" applyFill="1" applyBorder="1" applyAlignment="1">
      <alignment horizontal="center" vertical="center"/>
    </xf>
    <xf numFmtId="0" fontId="22" fillId="0" borderId="14" xfId="0" applyFont="1" applyBorder="1" applyAlignment="1">
      <alignment horizontal="center"/>
    </xf>
    <xf numFmtId="49" fontId="23" fillId="20" borderId="13" xfId="0" applyNumberFormat="1" applyFont="1" applyFill="1" applyBorder="1" applyAlignment="1">
      <alignment horizontal="center" vertical="center" wrapText="1"/>
    </xf>
    <xf numFmtId="49" fontId="23" fillId="24" borderId="11" xfId="0" applyNumberFormat="1" applyFont="1" applyFill="1" applyBorder="1" applyAlignment="1">
      <alignment vertical="center" wrapText="1"/>
    </xf>
    <xf numFmtId="43" fontId="23" fillId="0" borderId="0" xfId="42" applyFont="1" applyBorder="1" applyAlignment="1">
      <alignment/>
    </xf>
    <xf numFmtId="0" fontId="23" fillId="0" borderId="0" xfId="0" applyFont="1" applyBorder="1" applyAlignment="1">
      <alignment horizontal="center"/>
    </xf>
    <xf numFmtId="0" fontId="22" fillId="0" borderId="15" xfId="0" applyFont="1" applyBorder="1" applyAlignment="1">
      <alignment horizontal="center"/>
    </xf>
    <xf numFmtId="49" fontId="23" fillId="20" borderId="12" xfId="0" applyNumberFormat="1" applyFont="1" applyFill="1" applyBorder="1" applyAlignment="1">
      <alignment horizontal="center" vertical="center" wrapText="1"/>
    </xf>
    <xf numFmtId="49" fontId="22" fillId="0" borderId="10" xfId="0" applyNumberFormat="1" applyFont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23" fillId="20" borderId="10" xfId="0" applyFont="1" applyFill="1" applyBorder="1" applyAlignment="1">
      <alignment horizontal="left" vertical="center"/>
    </xf>
    <xf numFmtId="49" fontId="23" fillId="20" borderId="10" xfId="0" applyNumberFormat="1" applyFont="1" applyFill="1" applyBorder="1" applyAlignment="1">
      <alignment horizontal="left" vertical="center" wrapText="1"/>
    </xf>
    <xf numFmtId="0" fontId="23" fillId="20" borderId="10" xfId="0" applyFont="1" applyFill="1" applyBorder="1" applyAlignment="1">
      <alignment horizontal="left" vertical="center" wrapText="1"/>
    </xf>
    <xf numFmtId="49" fontId="23" fillId="20" borderId="13" xfId="0" applyNumberFormat="1" applyFont="1" applyFill="1" applyBorder="1" applyAlignment="1">
      <alignment horizontal="left" vertical="center" wrapText="1"/>
    </xf>
    <xf numFmtId="49" fontId="23" fillId="20" borderId="12" xfId="0" applyNumberFormat="1" applyFont="1" applyFill="1" applyBorder="1" applyAlignment="1">
      <alignment horizontal="left" vertical="center" wrapText="1"/>
    </xf>
    <xf numFmtId="0" fontId="23" fillId="20" borderId="14" xfId="0" applyFont="1" applyFill="1" applyBorder="1" applyAlignment="1">
      <alignment horizontal="left" vertical="center"/>
    </xf>
    <xf numFmtId="0" fontId="23" fillId="0" borderId="14" xfId="0" applyFont="1" applyBorder="1" applyAlignment="1">
      <alignment horizontal="left" vertical="center"/>
    </xf>
    <xf numFmtId="0" fontId="23" fillId="0" borderId="10" xfId="0" applyFont="1" applyBorder="1" applyAlignment="1">
      <alignment horizontal="left" vertical="center"/>
    </xf>
    <xf numFmtId="0" fontId="23" fillId="0" borderId="16" xfId="0" applyFont="1" applyBorder="1" applyAlignment="1">
      <alignment horizontal="left" vertical="center"/>
    </xf>
    <xf numFmtId="0" fontId="23" fillId="20" borderId="16" xfId="0" applyFont="1" applyFill="1" applyBorder="1" applyAlignment="1">
      <alignment horizontal="left" vertical="center"/>
    </xf>
    <xf numFmtId="0" fontId="23" fillId="20" borderId="17" xfId="0" applyFont="1" applyFill="1" applyBorder="1" applyAlignment="1">
      <alignment horizontal="left" vertical="center"/>
    </xf>
    <xf numFmtId="0" fontId="23" fillId="20" borderId="0" xfId="0" applyFont="1" applyFill="1" applyAlignment="1">
      <alignment horizontal="left" vertical="center" wrapText="1"/>
    </xf>
    <xf numFmtId="4" fontId="23" fillId="20" borderId="10" xfId="42" applyNumberFormat="1" applyFont="1" applyFill="1" applyBorder="1" applyAlignment="1">
      <alignment horizontal="right" vertical="center"/>
    </xf>
    <xf numFmtId="4" fontId="23" fillId="20" borderId="15" xfId="0" applyNumberFormat="1" applyFont="1" applyFill="1" applyBorder="1" applyAlignment="1">
      <alignment horizontal="right" vertical="center"/>
    </xf>
    <xf numFmtId="4" fontId="23" fillId="20" borderId="10" xfId="0" applyNumberFormat="1" applyFont="1" applyFill="1" applyBorder="1" applyAlignment="1">
      <alignment horizontal="right" vertical="center"/>
    </xf>
    <xf numFmtId="4" fontId="23" fillId="24" borderId="10" xfId="42" applyNumberFormat="1" applyFont="1" applyFill="1" applyBorder="1" applyAlignment="1">
      <alignment horizontal="right" vertical="center" wrapText="1"/>
    </xf>
    <xf numFmtId="4" fontId="23" fillId="0" borderId="10" xfId="42" applyNumberFormat="1" applyFont="1" applyBorder="1" applyAlignment="1">
      <alignment horizontal="right" vertical="center"/>
    </xf>
    <xf numFmtId="4" fontId="23" fillId="0" borderId="15" xfId="0" applyNumberFormat="1" applyFont="1" applyFill="1" applyBorder="1" applyAlignment="1">
      <alignment horizontal="right" vertical="center"/>
    </xf>
    <xf numFmtId="4" fontId="23" fillId="0" borderId="10" xfId="0" applyNumberFormat="1" applyFont="1" applyFill="1" applyBorder="1" applyAlignment="1">
      <alignment horizontal="right" vertical="center"/>
    </xf>
    <xf numFmtId="4" fontId="23" fillId="20" borderId="10" xfId="42" applyNumberFormat="1" applyFont="1" applyFill="1" applyBorder="1" applyAlignment="1">
      <alignment horizontal="right" vertical="center" wrapText="1"/>
    </xf>
    <xf numFmtId="4" fontId="23" fillId="24" borderId="13" xfId="42" applyNumberFormat="1" applyFont="1" applyFill="1" applyBorder="1" applyAlignment="1">
      <alignment horizontal="right" vertical="center" wrapText="1"/>
    </xf>
    <xf numFmtId="4" fontId="23" fillId="0" borderId="13" xfId="42" applyNumberFormat="1" applyFont="1" applyBorder="1" applyAlignment="1">
      <alignment horizontal="right" vertical="center"/>
    </xf>
    <xf numFmtId="4" fontId="23" fillId="24" borderId="10" xfId="42" applyNumberFormat="1" applyFont="1" applyFill="1" applyBorder="1" applyAlignment="1">
      <alignment horizontal="right" vertical="center"/>
    </xf>
    <xf numFmtId="4" fontId="23" fillId="24" borderId="10" xfId="42" applyNumberFormat="1" applyFont="1" applyFill="1" applyBorder="1" applyAlignment="1">
      <alignment horizontal="right" wrapText="1"/>
    </xf>
    <xf numFmtId="4" fontId="23" fillId="0" borderId="10" xfId="42" applyNumberFormat="1" applyFont="1" applyBorder="1" applyAlignment="1">
      <alignment horizontal="right"/>
    </xf>
    <xf numFmtId="4" fontId="23" fillId="0" borderId="15" xfId="0" applyNumberFormat="1" applyFont="1" applyFill="1" applyBorder="1" applyAlignment="1">
      <alignment horizontal="right"/>
    </xf>
    <xf numFmtId="4" fontId="23" fillId="0" borderId="10" xfId="0" applyNumberFormat="1" applyFont="1" applyFill="1" applyBorder="1" applyAlignment="1">
      <alignment horizontal="right"/>
    </xf>
    <xf numFmtId="4" fontId="23" fillId="20" borderId="10" xfId="42" applyNumberFormat="1" applyFont="1" applyFill="1" applyBorder="1" applyAlignment="1">
      <alignment horizontal="right" wrapText="1"/>
    </xf>
    <xf numFmtId="4" fontId="23" fillId="25" borderId="15" xfId="0" applyNumberFormat="1" applyFont="1" applyFill="1" applyBorder="1" applyAlignment="1">
      <alignment horizontal="right"/>
    </xf>
    <xf numFmtId="4" fontId="23" fillId="25" borderId="10" xfId="0" applyNumberFormat="1" applyFont="1" applyFill="1" applyBorder="1" applyAlignment="1">
      <alignment horizontal="right"/>
    </xf>
    <xf numFmtId="4" fontId="23" fillId="20" borderId="13" xfId="42" applyNumberFormat="1" applyFont="1" applyFill="1" applyBorder="1" applyAlignment="1">
      <alignment horizontal="right" vertical="center" wrapText="1"/>
    </xf>
    <xf numFmtId="4" fontId="23" fillId="20" borderId="12" xfId="42" applyNumberFormat="1" applyFont="1" applyFill="1" applyBorder="1" applyAlignment="1">
      <alignment horizontal="right" vertical="center" wrapText="1"/>
    </xf>
    <xf numFmtId="4" fontId="23" fillId="24" borderId="15" xfId="0" applyNumberFormat="1" applyFont="1" applyFill="1" applyBorder="1" applyAlignment="1">
      <alignment horizontal="right" vertical="center"/>
    </xf>
    <xf numFmtId="4" fontId="23" fillId="24" borderId="10" xfId="0" applyNumberFormat="1" applyFont="1" applyFill="1" applyBorder="1" applyAlignment="1">
      <alignment horizontal="right" vertical="center"/>
    </xf>
    <xf numFmtId="4" fontId="23" fillId="25" borderId="15" xfId="0" applyNumberFormat="1" applyFont="1" applyFill="1" applyBorder="1" applyAlignment="1">
      <alignment horizontal="right" vertical="center"/>
    </xf>
    <xf numFmtId="4" fontId="23" fillId="25" borderId="10" xfId="0" applyNumberFormat="1" applyFont="1" applyFill="1" applyBorder="1" applyAlignment="1">
      <alignment horizontal="right" vertical="center"/>
    </xf>
    <xf numFmtId="4" fontId="24" fillId="26" borderId="10" xfId="42" applyNumberFormat="1" applyFont="1" applyFill="1" applyBorder="1" applyAlignment="1">
      <alignment vertical="center"/>
    </xf>
    <xf numFmtId="4" fontId="24" fillId="27" borderId="15" xfId="0" applyNumberFormat="1" applyFont="1" applyFill="1" applyBorder="1" applyAlignment="1">
      <alignment vertical="center"/>
    </xf>
    <xf numFmtId="4" fontId="24" fillId="27" borderId="10" xfId="0" applyNumberFormat="1" applyFont="1" applyFill="1" applyBorder="1" applyAlignment="1">
      <alignment vertical="center"/>
    </xf>
    <xf numFmtId="0" fontId="23" fillId="0" borderId="14" xfId="0" applyFont="1" applyFill="1" applyBorder="1" applyAlignment="1">
      <alignment horizontal="left" vertical="center"/>
    </xf>
    <xf numFmtId="4" fontId="23" fillId="0" borderId="10" xfId="42" applyNumberFormat="1" applyFont="1" applyFill="1" applyBorder="1" applyAlignment="1">
      <alignment horizontal="right" vertical="center" wrapText="1"/>
    </xf>
    <xf numFmtId="4" fontId="23" fillId="0" borderId="10" xfId="42" applyNumberFormat="1" applyFont="1" applyFill="1" applyBorder="1" applyAlignment="1">
      <alignment horizontal="right" vertical="center"/>
    </xf>
    <xf numFmtId="0" fontId="23" fillId="0" borderId="17" xfId="0" applyFont="1" applyFill="1" applyBorder="1" applyAlignment="1">
      <alignment horizontal="left" vertical="center"/>
    </xf>
    <xf numFmtId="4" fontId="23" fillId="0" borderId="12" xfId="42" applyNumberFormat="1" applyFont="1" applyFill="1" applyBorder="1" applyAlignment="1">
      <alignment horizontal="right" vertical="center" wrapText="1"/>
    </xf>
    <xf numFmtId="4" fontId="23" fillId="0" borderId="12" xfId="42" applyNumberFormat="1" applyFont="1" applyFill="1" applyBorder="1" applyAlignment="1">
      <alignment horizontal="right" vertical="center"/>
    </xf>
    <xf numFmtId="0" fontId="23" fillId="0" borderId="10" xfId="0" applyFont="1" applyFill="1" applyBorder="1" applyAlignment="1">
      <alignment horizontal="left" vertical="center"/>
    </xf>
    <xf numFmtId="0" fontId="23" fillId="28" borderId="14" xfId="0" applyFont="1" applyFill="1" applyBorder="1" applyAlignment="1">
      <alignment horizontal="left" vertical="center"/>
    </xf>
    <xf numFmtId="4" fontId="23" fillId="28" borderId="10" xfId="42" applyNumberFormat="1" applyFont="1" applyFill="1" applyBorder="1" applyAlignment="1">
      <alignment horizontal="right" vertical="center" wrapText="1"/>
    </xf>
    <xf numFmtId="4" fontId="23" fillId="28" borderId="10" xfId="42" applyNumberFormat="1" applyFont="1" applyFill="1" applyBorder="1" applyAlignment="1">
      <alignment horizontal="right" vertical="center"/>
    </xf>
    <xf numFmtId="0" fontId="23" fillId="28" borderId="10" xfId="0" applyFont="1" applyFill="1" applyBorder="1" applyAlignment="1">
      <alignment horizontal="left" vertical="center"/>
    </xf>
    <xf numFmtId="0" fontId="23" fillId="28" borderId="17" xfId="0" applyFont="1" applyFill="1" applyBorder="1" applyAlignment="1">
      <alignment horizontal="left" vertical="center"/>
    </xf>
    <xf numFmtId="4" fontId="23" fillId="28" borderId="12" xfId="42" applyNumberFormat="1" applyFont="1" applyFill="1" applyBorder="1" applyAlignment="1">
      <alignment horizontal="right" vertical="center" wrapText="1"/>
    </xf>
    <xf numFmtId="4" fontId="23" fillId="28" borderId="12" xfId="42" applyNumberFormat="1" applyFont="1" applyFill="1" applyBorder="1" applyAlignment="1">
      <alignment horizontal="right" vertical="center"/>
    </xf>
    <xf numFmtId="4" fontId="23" fillId="28" borderId="10" xfId="42" applyNumberFormat="1" applyFont="1" applyFill="1" applyBorder="1" applyAlignment="1">
      <alignment horizontal="right" wrapText="1"/>
    </xf>
    <xf numFmtId="4" fontId="23" fillId="28" borderId="10" xfId="42" applyNumberFormat="1" applyFont="1" applyFill="1" applyBorder="1" applyAlignment="1">
      <alignment horizontal="right"/>
    </xf>
    <xf numFmtId="49" fontId="23" fillId="28" borderId="12" xfId="0" applyNumberFormat="1" applyFont="1" applyFill="1" applyBorder="1" applyAlignment="1">
      <alignment horizontal="center" vertical="center" wrapText="1"/>
    </xf>
    <xf numFmtId="4" fontId="23" fillId="28" borderId="15" xfId="0" applyNumberFormat="1" applyFont="1" applyFill="1" applyBorder="1" applyAlignment="1">
      <alignment horizontal="right" vertical="center"/>
    </xf>
    <xf numFmtId="4" fontId="23" fillId="28" borderId="10" xfId="0" applyNumberFormat="1" applyFont="1" applyFill="1" applyBorder="1" applyAlignment="1">
      <alignment horizontal="right" vertical="center"/>
    </xf>
    <xf numFmtId="49" fontId="23" fillId="28" borderId="11" xfId="0" applyNumberFormat="1" applyFont="1" applyFill="1" applyBorder="1" applyAlignment="1">
      <alignment horizontal="center" vertical="center" wrapText="1"/>
    </xf>
    <xf numFmtId="49" fontId="23" fillId="24" borderId="12" xfId="0" applyNumberFormat="1" applyFont="1" applyFill="1" applyBorder="1" applyAlignment="1">
      <alignment horizontal="left" vertical="center" wrapText="1"/>
    </xf>
    <xf numFmtId="49" fontId="23" fillId="24" borderId="13" xfId="0" applyNumberFormat="1" applyFont="1" applyFill="1" applyBorder="1" applyAlignment="1">
      <alignment horizontal="left" vertical="center" wrapText="1"/>
    </xf>
    <xf numFmtId="49" fontId="23" fillId="28" borderId="12" xfId="0" applyNumberFormat="1" applyFont="1" applyFill="1" applyBorder="1" applyAlignment="1">
      <alignment horizontal="center" vertical="center" wrapText="1"/>
    </xf>
    <xf numFmtId="49" fontId="23" fillId="28" borderId="13" xfId="0" applyNumberFormat="1" applyFont="1" applyFill="1" applyBorder="1" applyAlignment="1">
      <alignment horizontal="center" vertical="center" wrapText="1"/>
    </xf>
    <xf numFmtId="0" fontId="24" fillId="26" borderId="14" xfId="0" applyFont="1" applyFill="1" applyBorder="1" applyAlignment="1">
      <alignment horizontal="center" vertical="center"/>
    </xf>
    <xf numFmtId="0" fontId="24" fillId="26" borderId="18" xfId="0" applyFont="1" applyFill="1" applyBorder="1" applyAlignment="1">
      <alignment horizontal="center" vertical="center"/>
    </xf>
    <xf numFmtId="0" fontId="24" fillId="26" borderId="15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0" fillId="0" borderId="19" xfId="0" applyBorder="1" applyAlignment="1">
      <alignment vertical="center"/>
    </xf>
    <xf numFmtId="49" fontId="23" fillId="28" borderId="11" xfId="0" applyNumberFormat="1" applyFont="1" applyFill="1" applyBorder="1" applyAlignment="1">
      <alignment horizontal="center" vertical="center" wrapText="1"/>
    </xf>
    <xf numFmtId="49" fontId="23" fillId="24" borderId="10" xfId="0" applyNumberFormat="1" applyFont="1" applyFill="1" applyBorder="1" applyAlignment="1">
      <alignment horizontal="center" vertical="center" wrapText="1"/>
    </xf>
    <xf numFmtId="49" fontId="23" fillId="24" borderId="12" xfId="0" applyNumberFormat="1" applyFont="1" applyFill="1" applyBorder="1" applyAlignment="1">
      <alignment horizontal="left" vertical="center"/>
    </xf>
    <xf numFmtId="49" fontId="23" fillId="24" borderId="13" xfId="0" applyNumberFormat="1" applyFont="1" applyFill="1" applyBorder="1" applyAlignment="1">
      <alignment horizontal="left" vertical="center"/>
    </xf>
    <xf numFmtId="49" fontId="23" fillId="24" borderId="12" xfId="0" applyNumberFormat="1" applyFont="1" applyFill="1" applyBorder="1" applyAlignment="1">
      <alignment horizontal="center" vertical="center"/>
    </xf>
    <xf numFmtId="49" fontId="23" fillId="24" borderId="13" xfId="0" applyNumberFormat="1" applyFont="1" applyFill="1" applyBorder="1" applyAlignment="1">
      <alignment horizontal="center" vertical="center"/>
    </xf>
    <xf numFmtId="49" fontId="23" fillId="24" borderId="19" xfId="0" applyNumberFormat="1" applyFont="1" applyFill="1" applyBorder="1" applyAlignment="1">
      <alignment horizontal="center" vertical="center" wrapText="1"/>
    </xf>
    <xf numFmtId="0" fontId="23" fillId="28" borderId="12" xfId="0" applyFont="1" applyFill="1" applyBorder="1" applyAlignment="1">
      <alignment horizontal="left" vertical="center" wrapText="1"/>
    </xf>
    <xf numFmtId="0" fontId="23" fillId="28" borderId="13" xfId="0" applyFont="1" applyFill="1" applyBorder="1" applyAlignment="1">
      <alignment horizontal="left" vertical="center" wrapText="1"/>
    </xf>
    <xf numFmtId="0" fontId="23" fillId="26" borderId="15" xfId="0" applyFont="1" applyFill="1" applyBorder="1" applyAlignment="1">
      <alignment horizontal="center" vertical="center" wrapText="1"/>
    </xf>
    <xf numFmtId="43" fontId="26" fillId="26" borderId="10" xfId="42" applyFont="1" applyFill="1" applyBorder="1" applyAlignment="1">
      <alignment horizontal="center" vertical="center" wrapText="1"/>
    </xf>
    <xf numFmtId="0" fontId="26" fillId="26" borderId="14" xfId="0" applyFont="1" applyFill="1" applyBorder="1" applyAlignment="1">
      <alignment horizontal="center" vertical="center" wrapText="1"/>
    </xf>
    <xf numFmtId="0" fontId="25" fillId="0" borderId="0" xfId="0" applyFont="1" applyBorder="1" applyAlignment="1">
      <alignment horizontal="center"/>
    </xf>
    <xf numFmtId="0" fontId="26" fillId="26" borderId="12" xfId="0" applyFont="1" applyFill="1" applyBorder="1" applyAlignment="1">
      <alignment horizontal="center" vertical="center"/>
    </xf>
    <xf numFmtId="0" fontId="26" fillId="26" borderId="11" xfId="0" applyFont="1" applyFill="1" applyBorder="1" applyAlignment="1">
      <alignment horizontal="center" vertical="center"/>
    </xf>
    <xf numFmtId="0" fontId="26" fillId="26" borderId="13" xfId="0" applyFont="1" applyFill="1" applyBorder="1" applyAlignment="1">
      <alignment horizontal="center" vertical="center"/>
    </xf>
    <xf numFmtId="0" fontId="27" fillId="0" borderId="0" xfId="0" applyFont="1" applyBorder="1" applyAlignment="1">
      <alignment horizontal="left" vertical="center"/>
    </xf>
    <xf numFmtId="49" fontId="23" fillId="24" borderId="10" xfId="0" applyNumberFormat="1" applyFont="1" applyFill="1" applyBorder="1" applyAlignment="1">
      <alignment horizontal="left" vertical="center" wrapText="1"/>
    </xf>
    <xf numFmtId="49" fontId="23" fillId="24" borderId="20" xfId="0" applyNumberFormat="1" applyFont="1" applyFill="1" applyBorder="1" applyAlignment="1">
      <alignment horizontal="center" vertical="center" wrapText="1"/>
    </xf>
    <xf numFmtId="49" fontId="23" fillId="24" borderId="21" xfId="0" applyNumberFormat="1" applyFont="1" applyFill="1" applyBorder="1" applyAlignment="1">
      <alignment horizontal="center" vertical="center" wrapText="1"/>
    </xf>
    <xf numFmtId="0" fontId="23" fillId="0" borderId="13" xfId="0" applyFont="1" applyBorder="1" applyAlignment="1">
      <alignment horizontal="left" vertical="center" wrapText="1"/>
    </xf>
    <xf numFmtId="49" fontId="23" fillId="24" borderId="11" xfId="0" applyNumberFormat="1" applyFont="1" applyFill="1" applyBorder="1" applyAlignment="1">
      <alignment horizontal="left" vertical="center" wrapText="1"/>
    </xf>
    <xf numFmtId="0" fontId="0" fillId="0" borderId="19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49" fontId="23" fillId="24" borderId="15" xfId="0" applyNumberFormat="1" applyFont="1" applyFill="1" applyBorder="1" applyAlignment="1">
      <alignment horizontal="center" vertical="center" wrapText="1"/>
    </xf>
    <xf numFmtId="49" fontId="23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11" xfId="0" applyNumberFormat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 wrapText="1"/>
    </xf>
    <xf numFmtId="49" fontId="23" fillId="24" borderId="22" xfId="0" applyNumberFormat="1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2" xfId="0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20"/>
  <sheetViews>
    <sheetView tabSelected="1" view="pageBreakPreview" zoomScaleSheetLayoutView="100" workbookViewId="0" topLeftCell="A199">
      <selection activeCell="F145" sqref="F145:F147"/>
    </sheetView>
  </sheetViews>
  <sheetFormatPr defaultColWidth="9.00390625" defaultRowHeight="12.75"/>
  <cols>
    <col min="1" max="1" width="6.00390625" style="7" customWidth="1"/>
    <col min="2" max="2" width="8.875" style="24" bestFit="1" customWidth="1"/>
    <col min="3" max="3" width="42.25390625" style="24" customWidth="1"/>
    <col min="4" max="4" width="11.875" style="7" customWidth="1"/>
    <col min="5" max="7" width="17.625" style="19" customWidth="1"/>
    <col min="8" max="8" width="9.25390625" style="7" customWidth="1"/>
    <col min="9" max="9" width="11.375" style="7" customWidth="1"/>
  </cols>
  <sheetData>
    <row r="1" spans="1:9" ht="21" customHeight="1">
      <c r="A1" s="106" t="s">
        <v>205</v>
      </c>
      <c r="B1" s="106"/>
      <c r="C1" s="106"/>
      <c r="D1" s="106"/>
      <c r="E1" s="106"/>
      <c r="F1" s="106"/>
      <c r="G1" s="106"/>
      <c r="H1" s="106"/>
      <c r="I1" s="106"/>
    </row>
    <row r="2" spans="1:9" ht="15" customHeight="1">
      <c r="A2" s="110" t="s">
        <v>177</v>
      </c>
      <c r="B2" s="110"/>
      <c r="C2" s="110"/>
      <c r="D2" s="110"/>
      <c r="E2" s="110"/>
      <c r="F2" s="110"/>
      <c r="G2" s="110"/>
      <c r="H2" s="110"/>
      <c r="I2" s="110"/>
    </row>
    <row r="3" spans="1:9" s="1" customFormat="1" ht="15" customHeight="1">
      <c r="A3" s="107" t="s">
        <v>0</v>
      </c>
      <c r="B3" s="107" t="s">
        <v>17</v>
      </c>
      <c r="C3" s="107" t="s">
        <v>16</v>
      </c>
      <c r="D3" s="105" t="s">
        <v>155</v>
      </c>
      <c r="E3" s="104" t="s">
        <v>197</v>
      </c>
      <c r="F3" s="104" t="s">
        <v>198</v>
      </c>
      <c r="G3" s="104" t="s">
        <v>199</v>
      </c>
      <c r="H3" s="103" t="s">
        <v>191</v>
      </c>
      <c r="I3" s="103" t="s">
        <v>200</v>
      </c>
    </row>
    <row r="4" spans="1:9" s="1" customFormat="1" ht="15" customHeight="1">
      <c r="A4" s="108"/>
      <c r="B4" s="108"/>
      <c r="C4" s="108"/>
      <c r="D4" s="105"/>
      <c r="E4" s="104"/>
      <c r="F4" s="104"/>
      <c r="G4" s="104"/>
      <c r="H4" s="103"/>
      <c r="I4" s="103"/>
    </row>
    <row r="5" spans="1:9" s="2" customFormat="1" ht="15" customHeight="1">
      <c r="A5" s="109"/>
      <c r="B5" s="109"/>
      <c r="C5" s="109"/>
      <c r="D5" s="105"/>
      <c r="E5" s="104"/>
      <c r="F5" s="104"/>
      <c r="G5" s="104"/>
      <c r="H5" s="103"/>
      <c r="I5" s="103"/>
    </row>
    <row r="6" spans="1:9" ht="13.5" customHeight="1">
      <c r="A6" s="4" t="s">
        <v>146</v>
      </c>
      <c r="B6" s="23" t="s">
        <v>147</v>
      </c>
      <c r="C6" s="23" t="s">
        <v>148</v>
      </c>
      <c r="D6" s="16">
        <v>4</v>
      </c>
      <c r="E6" s="5">
        <v>5</v>
      </c>
      <c r="F6" s="5" t="s">
        <v>159</v>
      </c>
      <c r="G6" s="5" t="s">
        <v>160</v>
      </c>
      <c r="H6" s="21" t="s">
        <v>192</v>
      </c>
      <c r="I6" s="6" t="s">
        <v>193</v>
      </c>
    </row>
    <row r="7" spans="1:9" ht="15" customHeight="1">
      <c r="A7" s="14" t="s">
        <v>1</v>
      </c>
      <c r="B7" s="15"/>
      <c r="C7" s="26" t="s">
        <v>18</v>
      </c>
      <c r="D7" s="31"/>
      <c r="E7" s="38">
        <f>SUM(E8+E9+E10+E11)</f>
        <v>253652.87</v>
      </c>
      <c r="F7" s="38">
        <f>SUM(F8+F9+F10+F11)</f>
        <v>110000</v>
      </c>
      <c r="G7" s="38">
        <f>SUM(G8+G9+G10+G11)</f>
        <v>165000</v>
      </c>
      <c r="H7" s="60">
        <f>SUM(F7/E7)*100</f>
        <v>43.366353394700404</v>
      </c>
      <c r="I7" s="40">
        <f>SUM(G7/F7)*100</f>
        <v>150</v>
      </c>
    </row>
    <row r="8" spans="1:9" ht="14.25" customHeight="1">
      <c r="A8" s="10"/>
      <c r="B8" s="87" t="s">
        <v>2</v>
      </c>
      <c r="C8" s="85" t="s">
        <v>19</v>
      </c>
      <c r="D8" s="32" t="s">
        <v>156</v>
      </c>
      <c r="E8" s="41">
        <v>45000</v>
      </c>
      <c r="F8" s="42">
        <v>40000</v>
      </c>
      <c r="G8" s="42">
        <v>75000</v>
      </c>
      <c r="H8" s="43">
        <f>SUM(F8/E8)*100</f>
        <v>88.88888888888889</v>
      </c>
      <c r="I8" s="44">
        <f>SUM(G8/F8)*100</f>
        <v>187.5</v>
      </c>
    </row>
    <row r="9" spans="1:9" ht="13.5" customHeight="1">
      <c r="A9" s="9"/>
      <c r="B9" s="88"/>
      <c r="C9" s="86"/>
      <c r="D9" s="65" t="s">
        <v>158</v>
      </c>
      <c r="E9" s="66">
        <v>0</v>
      </c>
      <c r="F9" s="67">
        <v>0</v>
      </c>
      <c r="G9" s="67">
        <v>0</v>
      </c>
      <c r="H9" s="43">
        <v>0</v>
      </c>
      <c r="I9" s="44">
        <v>0</v>
      </c>
    </row>
    <row r="10" spans="1:9" ht="13.5" customHeight="1">
      <c r="A10" s="9"/>
      <c r="B10" s="87" t="s">
        <v>178</v>
      </c>
      <c r="C10" s="85" t="s">
        <v>179</v>
      </c>
      <c r="D10" s="32" t="s">
        <v>156</v>
      </c>
      <c r="E10" s="41">
        <v>208652.87</v>
      </c>
      <c r="F10" s="42">
        <v>70000</v>
      </c>
      <c r="G10" s="42">
        <v>90000</v>
      </c>
      <c r="H10" s="43">
        <f>SUM(F10/E10)*100</f>
        <v>33.54854404830377</v>
      </c>
      <c r="I10" s="44">
        <f>SUM(G10/F10)*100</f>
        <v>128.57142857142858</v>
      </c>
    </row>
    <row r="11" spans="1:9" ht="14.25" customHeight="1">
      <c r="A11" s="12"/>
      <c r="B11" s="88"/>
      <c r="C11" s="86"/>
      <c r="D11" s="65" t="s">
        <v>158</v>
      </c>
      <c r="E11" s="66">
        <v>0</v>
      </c>
      <c r="F11" s="67">
        <v>0</v>
      </c>
      <c r="G11" s="67">
        <v>0</v>
      </c>
      <c r="H11" s="43">
        <v>0</v>
      </c>
      <c r="I11" s="44">
        <v>0</v>
      </c>
    </row>
    <row r="12" spans="1:9" ht="15" customHeight="1">
      <c r="A12" s="14" t="s">
        <v>3</v>
      </c>
      <c r="B12" s="14"/>
      <c r="C12" s="27" t="s">
        <v>20</v>
      </c>
      <c r="D12" s="31"/>
      <c r="E12" s="45">
        <f>SUM(E13:E16)</f>
        <v>261289.52000000002</v>
      </c>
      <c r="F12" s="45">
        <f>SUM(F13:F16)</f>
        <v>309237</v>
      </c>
      <c r="G12" s="38">
        <f>SUM(G13:G16)</f>
        <v>320300</v>
      </c>
      <c r="H12" s="60">
        <f>SUM(F12/E12)*100</f>
        <v>118.35032648841025</v>
      </c>
      <c r="I12" s="61">
        <f aca="true" t="shared" si="0" ref="I12:I37">SUM(G12/F12)*100</f>
        <v>103.57751498041954</v>
      </c>
    </row>
    <row r="13" spans="1:9" ht="12.75" customHeight="1">
      <c r="A13" s="87"/>
      <c r="B13" s="87" t="s">
        <v>4</v>
      </c>
      <c r="C13" s="85" t="s">
        <v>21</v>
      </c>
      <c r="D13" s="32" t="s">
        <v>156</v>
      </c>
      <c r="E13" s="41">
        <v>110461.77</v>
      </c>
      <c r="F13" s="42">
        <v>113665</v>
      </c>
      <c r="G13" s="42">
        <v>119300</v>
      </c>
      <c r="H13" s="43">
        <f>SUM(F13/E13)*100</f>
        <v>102.89985394947048</v>
      </c>
      <c r="I13" s="44">
        <f t="shared" si="0"/>
        <v>104.9575506972243</v>
      </c>
    </row>
    <row r="14" spans="1:9" ht="11.25" customHeight="1">
      <c r="A14" s="94"/>
      <c r="B14" s="88"/>
      <c r="C14" s="86"/>
      <c r="D14" s="65" t="s">
        <v>158</v>
      </c>
      <c r="E14" s="66">
        <v>0</v>
      </c>
      <c r="F14" s="67">
        <v>0</v>
      </c>
      <c r="G14" s="67">
        <v>0</v>
      </c>
      <c r="H14" s="43">
        <v>0</v>
      </c>
      <c r="I14" s="44">
        <v>0</v>
      </c>
    </row>
    <row r="15" spans="1:9" ht="13.5" customHeight="1">
      <c r="A15" s="94"/>
      <c r="B15" s="87" t="s">
        <v>22</v>
      </c>
      <c r="C15" s="101" t="s">
        <v>23</v>
      </c>
      <c r="D15" s="32" t="s">
        <v>156</v>
      </c>
      <c r="E15" s="41">
        <v>150827.75</v>
      </c>
      <c r="F15" s="42">
        <v>195572</v>
      </c>
      <c r="G15" s="42">
        <v>201000</v>
      </c>
      <c r="H15" s="43">
        <f>SUM(F15/E15)*100</f>
        <v>129.6657942586825</v>
      </c>
      <c r="I15" s="44">
        <f t="shared" si="0"/>
        <v>102.77544842820036</v>
      </c>
    </row>
    <row r="16" spans="1:9" ht="12.75" customHeight="1">
      <c r="A16" s="88"/>
      <c r="B16" s="88"/>
      <c r="C16" s="102"/>
      <c r="D16" s="65" t="s">
        <v>158</v>
      </c>
      <c r="E16" s="66">
        <v>0</v>
      </c>
      <c r="F16" s="67">
        <v>0</v>
      </c>
      <c r="G16" s="67">
        <v>0</v>
      </c>
      <c r="H16" s="43">
        <v>0</v>
      </c>
      <c r="I16" s="44">
        <v>0</v>
      </c>
    </row>
    <row r="17" spans="1:9" ht="15" customHeight="1">
      <c r="A17" s="14" t="s">
        <v>5</v>
      </c>
      <c r="B17" s="14"/>
      <c r="C17" s="28" t="s">
        <v>24</v>
      </c>
      <c r="D17" s="31"/>
      <c r="E17" s="45">
        <f>SUM(E18:E25)</f>
        <v>26454513.03</v>
      </c>
      <c r="F17" s="45">
        <f>SUM(F18:F25)</f>
        <v>27908136</v>
      </c>
      <c r="G17" s="45">
        <f>SUM(G18:G25)</f>
        <v>29113807</v>
      </c>
      <c r="H17" s="60">
        <f>SUM(F17/E17)*100</f>
        <v>105.49480146677264</v>
      </c>
      <c r="I17" s="61">
        <f t="shared" si="0"/>
        <v>104.32014162465025</v>
      </c>
    </row>
    <row r="18" spans="1:9" ht="15" customHeight="1">
      <c r="A18" s="81"/>
      <c r="B18" s="87" t="s">
        <v>201</v>
      </c>
      <c r="C18" s="101" t="s">
        <v>202</v>
      </c>
      <c r="D18" s="32" t="s">
        <v>156</v>
      </c>
      <c r="E18" s="73">
        <v>0</v>
      </c>
      <c r="F18" s="73">
        <v>4425120</v>
      </c>
      <c r="G18" s="73">
        <v>6090072</v>
      </c>
      <c r="H18" s="82">
        <v>100</v>
      </c>
      <c r="I18" s="83">
        <f t="shared" si="0"/>
        <v>137.62501355895432</v>
      </c>
    </row>
    <row r="19" spans="1:9" ht="15" customHeight="1">
      <c r="A19" s="84"/>
      <c r="B19" s="88"/>
      <c r="C19" s="102"/>
      <c r="D19" s="65" t="s">
        <v>158</v>
      </c>
      <c r="E19" s="73">
        <v>0</v>
      </c>
      <c r="F19" s="73">
        <v>0</v>
      </c>
      <c r="G19" s="73">
        <v>0</v>
      </c>
      <c r="H19" s="82">
        <v>0</v>
      </c>
      <c r="I19" s="83">
        <v>0</v>
      </c>
    </row>
    <row r="20" spans="1:9" ht="12.75" customHeight="1">
      <c r="A20" s="9"/>
      <c r="B20" s="87" t="s">
        <v>6</v>
      </c>
      <c r="C20" s="85" t="s">
        <v>25</v>
      </c>
      <c r="D20" s="32" t="s">
        <v>156</v>
      </c>
      <c r="E20" s="41">
        <v>9447331.83</v>
      </c>
      <c r="F20" s="42">
        <v>9772655</v>
      </c>
      <c r="G20" s="42">
        <v>9822505</v>
      </c>
      <c r="H20" s="43">
        <f>SUM(F20/E20)*100</f>
        <v>103.44354549891999</v>
      </c>
      <c r="I20" s="44">
        <f t="shared" si="0"/>
        <v>100.51009679559957</v>
      </c>
    </row>
    <row r="21" spans="1:9" ht="13.5" customHeight="1">
      <c r="A21" s="94"/>
      <c r="B21" s="88"/>
      <c r="C21" s="86"/>
      <c r="D21" s="65" t="s">
        <v>158</v>
      </c>
      <c r="E21" s="66">
        <v>14671165.31</v>
      </c>
      <c r="F21" s="67">
        <v>13578961</v>
      </c>
      <c r="G21" s="67">
        <v>13099230</v>
      </c>
      <c r="H21" s="43">
        <f>SUM(F21/E21)*100</f>
        <v>92.55543587082654</v>
      </c>
      <c r="I21" s="44">
        <f t="shared" si="0"/>
        <v>96.46710083341428</v>
      </c>
    </row>
    <row r="22" spans="1:9" ht="12.75" customHeight="1">
      <c r="A22" s="122"/>
      <c r="B22" s="87" t="s">
        <v>190</v>
      </c>
      <c r="C22" s="85" t="s">
        <v>162</v>
      </c>
      <c r="D22" s="32" t="s">
        <v>156</v>
      </c>
      <c r="E22" s="41">
        <v>2336015.89</v>
      </c>
      <c r="F22" s="42">
        <v>0</v>
      </c>
      <c r="G22" s="42">
        <v>0</v>
      </c>
      <c r="H22" s="43">
        <f>SUM(F22/E22)*100</f>
        <v>0</v>
      </c>
      <c r="I22" s="44">
        <v>0</v>
      </c>
    </row>
    <row r="23" spans="1:9" ht="14.25" customHeight="1">
      <c r="A23" s="122"/>
      <c r="B23" s="88"/>
      <c r="C23" s="86"/>
      <c r="D23" s="65" t="s">
        <v>158</v>
      </c>
      <c r="E23" s="66">
        <v>0</v>
      </c>
      <c r="F23" s="67">
        <v>0</v>
      </c>
      <c r="G23" s="67">
        <v>0</v>
      </c>
      <c r="H23" s="43">
        <v>0</v>
      </c>
      <c r="I23" s="44">
        <v>0</v>
      </c>
    </row>
    <row r="24" spans="1:9" ht="14.25" customHeight="1">
      <c r="A24" s="122"/>
      <c r="B24" s="87" t="s">
        <v>194</v>
      </c>
      <c r="C24" s="85" t="s">
        <v>28</v>
      </c>
      <c r="D24" s="32" t="s">
        <v>156</v>
      </c>
      <c r="E24" s="41">
        <v>0</v>
      </c>
      <c r="F24" s="42">
        <v>131400</v>
      </c>
      <c r="G24" s="42">
        <v>102000</v>
      </c>
      <c r="H24" s="43">
        <v>100</v>
      </c>
      <c r="I24" s="44">
        <f t="shared" si="0"/>
        <v>77.6255707762557</v>
      </c>
    </row>
    <row r="25" spans="1:9" ht="14.25" customHeight="1">
      <c r="A25" s="123"/>
      <c r="B25" s="88"/>
      <c r="C25" s="86"/>
      <c r="D25" s="65" t="s">
        <v>158</v>
      </c>
      <c r="E25" s="66">
        <v>0</v>
      </c>
      <c r="F25" s="67">
        <v>0</v>
      </c>
      <c r="G25" s="67">
        <v>0</v>
      </c>
      <c r="H25" s="43">
        <v>0</v>
      </c>
      <c r="I25" s="44">
        <v>0</v>
      </c>
    </row>
    <row r="26" spans="1:9" ht="15" customHeight="1">
      <c r="A26" s="14" t="s">
        <v>180</v>
      </c>
      <c r="B26" s="14"/>
      <c r="C26" s="28" t="s">
        <v>181</v>
      </c>
      <c r="D26" s="31"/>
      <c r="E26" s="45">
        <f>SUM(E27:E28)</f>
        <v>0</v>
      </c>
      <c r="F26" s="45">
        <f>SUM(F27:F28)</f>
        <v>90000</v>
      </c>
      <c r="G26" s="38">
        <f>SUM(G27:G28)</f>
        <v>398150</v>
      </c>
      <c r="H26" s="60">
        <v>100</v>
      </c>
      <c r="I26" s="61">
        <f t="shared" si="0"/>
        <v>442.38888888888886</v>
      </c>
    </row>
    <row r="27" spans="1:9" ht="14.25" customHeight="1">
      <c r="A27" s="10"/>
      <c r="B27" s="87" t="s">
        <v>182</v>
      </c>
      <c r="C27" s="85" t="s">
        <v>183</v>
      </c>
      <c r="D27" s="32" t="s">
        <v>156</v>
      </c>
      <c r="E27" s="41">
        <v>0</v>
      </c>
      <c r="F27" s="42">
        <v>90000</v>
      </c>
      <c r="G27" s="42">
        <v>170000</v>
      </c>
      <c r="H27" s="43">
        <v>100</v>
      </c>
      <c r="I27" s="44">
        <f t="shared" si="0"/>
        <v>188.88888888888889</v>
      </c>
    </row>
    <row r="28" spans="1:9" ht="12" customHeight="1">
      <c r="A28" s="12"/>
      <c r="B28" s="88"/>
      <c r="C28" s="86"/>
      <c r="D28" s="65" t="s">
        <v>158</v>
      </c>
      <c r="E28" s="66">
        <v>0</v>
      </c>
      <c r="F28" s="67">
        <v>0</v>
      </c>
      <c r="G28" s="67">
        <v>228150</v>
      </c>
      <c r="H28" s="43">
        <v>0</v>
      </c>
      <c r="I28" s="44">
        <v>100</v>
      </c>
    </row>
    <row r="29" spans="1:9" ht="15" customHeight="1">
      <c r="A29" s="14" t="s">
        <v>7</v>
      </c>
      <c r="B29" s="14"/>
      <c r="C29" s="27" t="s">
        <v>26</v>
      </c>
      <c r="D29" s="31"/>
      <c r="E29" s="45">
        <f>SUM(E30:E31)</f>
        <v>624795.8999999999</v>
      </c>
      <c r="F29" s="45">
        <f>SUM(F30:F31)</f>
        <v>1036072</v>
      </c>
      <c r="G29" s="38">
        <f>SUM(G30:G31)</f>
        <v>500000</v>
      </c>
      <c r="H29" s="60">
        <f>SUM(F29/E29)*100</f>
        <v>165.82567203145862</v>
      </c>
      <c r="I29" s="61">
        <f t="shared" si="0"/>
        <v>48.25919434170598</v>
      </c>
    </row>
    <row r="30" spans="1:9" ht="13.5" customHeight="1">
      <c r="A30" s="10"/>
      <c r="B30" s="87" t="s">
        <v>8</v>
      </c>
      <c r="C30" s="85" t="s">
        <v>27</v>
      </c>
      <c r="D30" s="32" t="s">
        <v>156</v>
      </c>
      <c r="E30" s="41">
        <v>611810.2</v>
      </c>
      <c r="F30" s="42">
        <v>1036072</v>
      </c>
      <c r="G30" s="42">
        <v>500000</v>
      </c>
      <c r="H30" s="43">
        <f>SUM(F30/E30)*100</f>
        <v>169.3453296463511</v>
      </c>
      <c r="I30" s="44">
        <f t="shared" si="0"/>
        <v>48.25919434170598</v>
      </c>
    </row>
    <row r="31" spans="1:9" ht="12" customHeight="1">
      <c r="A31" s="12"/>
      <c r="B31" s="88"/>
      <c r="C31" s="86"/>
      <c r="D31" s="65" t="s">
        <v>158</v>
      </c>
      <c r="E31" s="66">
        <v>12985.7</v>
      </c>
      <c r="F31" s="67">
        <v>0</v>
      </c>
      <c r="G31" s="67">
        <v>0</v>
      </c>
      <c r="H31" s="43">
        <f>SUM(F31/E31)*100</f>
        <v>0</v>
      </c>
      <c r="I31" s="44">
        <v>0</v>
      </c>
    </row>
    <row r="32" spans="1:9" ht="15" customHeight="1">
      <c r="A32" s="14" t="s">
        <v>9</v>
      </c>
      <c r="B32" s="14"/>
      <c r="C32" s="27" t="s">
        <v>29</v>
      </c>
      <c r="D32" s="31"/>
      <c r="E32" s="45">
        <f>SUM(E33:E40)</f>
        <v>1289796.4400000002</v>
      </c>
      <c r="F32" s="45">
        <f>SUM(F33:F40)</f>
        <v>1457850</v>
      </c>
      <c r="G32" s="45">
        <f>SUM(G33:G40)</f>
        <v>1206047</v>
      </c>
      <c r="H32" s="60">
        <f>SUM(F32/E32)*100</f>
        <v>113.0294637811219</v>
      </c>
      <c r="I32" s="61">
        <f t="shared" si="0"/>
        <v>82.72778406557602</v>
      </c>
    </row>
    <row r="33" spans="1:9" ht="12" customHeight="1">
      <c r="A33" s="87"/>
      <c r="B33" s="87" t="s">
        <v>10</v>
      </c>
      <c r="C33" s="85" t="s">
        <v>30</v>
      </c>
      <c r="D33" s="32" t="s">
        <v>156</v>
      </c>
      <c r="E33" s="41">
        <v>154440</v>
      </c>
      <c r="F33" s="42">
        <v>235000</v>
      </c>
      <c r="G33" s="42">
        <v>190000</v>
      </c>
      <c r="H33" s="43">
        <f>SUM(F33/E33)*100</f>
        <v>152.16265216265217</v>
      </c>
      <c r="I33" s="44">
        <f t="shared" si="0"/>
        <v>80.85106382978722</v>
      </c>
    </row>
    <row r="34" spans="1:9" ht="14.25" customHeight="1">
      <c r="A34" s="94"/>
      <c r="B34" s="88"/>
      <c r="C34" s="86"/>
      <c r="D34" s="65" t="s">
        <v>158</v>
      </c>
      <c r="E34" s="66">
        <v>0</v>
      </c>
      <c r="F34" s="67">
        <v>0</v>
      </c>
      <c r="G34" s="67">
        <v>0</v>
      </c>
      <c r="H34" s="43">
        <v>0</v>
      </c>
      <c r="I34" s="44">
        <v>0</v>
      </c>
    </row>
    <row r="35" spans="1:9" ht="11.25" customHeight="1">
      <c r="A35" s="94"/>
      <c r="B35" s="87" t="s">
        <v>11</v>
      </c>
      <c r="C35" s="85" t="s">
        <v>31</v>
      </c>
      <c r="D35" s="32" t="s">
        <v>156</v>
      </c>
      <c r="E35" s="41">
        <v>158198.05</v>
      </c>
      <c r="F35" s="42">
        <v>395000</v>
      </c>
      <c r="G35" s="42">
        <v>190000</v>
      </c>
      <c r="H35" s="43">
        <f>SUM(F35/E35)*100</f>
        <v>249.6870220587422</v>
      </c>
      <c r="I35" s="44">
        <f t="shared" si="0"/>
        <v>48.10126582278481</v>
      </c>
    </row>
    <row r="36" spans="1:9" ht="13.5" customHeight="1">
      <c r="A36" s="94"/>
      <c r="B36" s="88"/>
      <c r="C36" s="86"/>
      <c r="D36" s="68" t="s">
        <v>158</v>
      </c>
      <c r="E36" s="69">
        <v>0</v>
      </c>
      <c r="F36" s="70">
        <v>0</v>
      </c>
      <c r="G36" s="70">
        <v>0</v>
      </c>
      <c r="H36" s="43">
        <v>0</v>
      </c>
      <c r="I36" s="44">
        <v>0</v>
      </c>
    </row>
    <row r="37" spans="1:9" s="3" customFormat="1" ht="14.25" customHeight="1">
      <c r="A37" s="94"/>
      <c r="B37" s="87" t="s">
        <v>12</v>
      </c>
      <c r="C37" s="85" t="s">
        <v>32</v>
      </c>
      <c r="D37" s="33" t="s">
        <v>156</v>
      </c>
      <c r="E37" s="41">
        <v>857468.05</v>
      </c>
      <c r="F37" s="42">
        <v>827850</v>
      </c>
      <c r="G37" s="42">
        <v>826047</v>
      </c>
      <c r="H37" s="43">
        <f>SUM(F37/E37)*100</f>
        <v>96.54587130097732</v>
      </c>
      <c r="I37" s="44">
        <f t="shared" si="0"/>
        <v>99.78220692154376</v>
      </c>
    </row>
    <row r="38" spans="1:9" s="3" customFormat="1" ht="14.25" customHeight="1">
      <c r="A38" s="94"/>
      <c r="B38" s="88"/>
      <c r="C38" s="86"/>
      <c r="D38" s="71" t="s">
        <v>158</v>
      </c>
      <c r="E38" s="66">
        <v>0</v>
      </c>
      <c r="F38" s="67">
        <v>0</v>
      </c>
      <c r="G38" s="67">
        <v>0</v>
      </c>
      <c r="H38" s="43">
        <v>0</v>
      </c>
      <c r="I38" s="44">
        <v>0</v>
      </c>
    </row>
    <row r="39" spans="1:9" s="3" customFormat="1" ht="13.5" customHeight="1">
      <c r="A39" s="94"/>
      <c r="B39" s="87" t="s">
        <v>157</v>
      </c>
      <c r="C39" s="85" t="s">
        <v>28</v>
      </c>
      <c r="D39" s="34" t="s">
        <v>156</v>
      </c>
      <c r="E39" s="46">
        <v>119690.34</v>
      </c>
      <c r="F39" s="47">
        <v>0</v>
      </c>
      <c r="G39" s="47">
        <v>0</v>
      </c>
      <c r="H39" s="43">
        <f>SUM(F39/E39)*100</f>
        <v>0</v>
      </c>
      <c r="I39" s="44">
        <v>0</v>
      </c>
    </row>
    <row r="40" spans="1:9" s="3" customFormat="1" ht="11.25" customHeight="1">
      <c r="A40" s="88"/>
      <c r="B40" s="88"/>
      <c r="C40" s="86"/>
      <c r="D40" s="65" t="s">
        <v>158</v>
      </c>
      <c r="E40" s="66">
        <v>0</v>
      </c>
      <c r="F40" s="67">
        <v>0</v>
      </c>
      <c r="G40" s="67">
        <v>0</v>
      </c>
      <c r="H40" s="43">
        <v>0</v>
      </c>
      <c r="I40" s="44">
        <v>0</v>
      </c>
    </row>
    <row r="41" spans="1:9" s="3" customFormat="1" ht="9" customHeight="1">
      <c r="A41" s="100" t="s">
        <v>208</v>
      </c>
      <c r="B41" s="93"/>
      <c r="C41" s="93"/>
      <c r="D41" s="93"/>
      <c r="E41" s="93"/>
      <c r="F41" s="93"/>
      <c r="G41" s="93"/>
      <c r="H41" s="93"/>
      <c r="I41" s="93"/>
    </row>
    <row r="42" spans="1:9" s="3" customFormat="1" ht="9" customHeight="1">
      <c r="A42" s="124"/>
      <c r="B42" s="126"/>
      <c r="C42" s="126"/>
      <c r="D42" s="126"/>
      <c r="E42" s="126"/>
      <c r="F42" s="126"/>
      <c r="G42" s="126"/>
      <c r="H42" s="126"/>
      <c r="I42" s="126"/>
    </row>
    <row r="43" spans="1:9" s="1" customFormat="1" ht="15" customHeight="1">
      <c r="A43" s="107" t="s">
        <v>0</v>
      </c>
      <c r="B43" s="107" t="s">
        <v>17</v>
      </c>
      <c r="C43" s="107" t="s">
        <v>16</v>
      </c>
      <c r="D43" s="105" t="s">
        <v>155</v>
      </c>
      <c r="E43" s="104" t="s">
        <v>197</v>
      </c>
      <c r="F43" s="104" t="s">
        <v>198</v>
      </c>
      <c r="G43" s="104" t="s">
        <v>199</v>
      </c>
      <c r="H43" s="103" t="s">
        <v>191</v>
      </c>
      <c r="I43" s="103" t="s">
        <v>200</v>
      </c>
    </row>
    <row r="44" spans="1:9" s="1" customFormat="1" ht="15" customHeight="1">
      <c r="A44" s="108"/>
      <c r="B44" s="108"/>
      <c r="C44" s="108"/>
      <c r="D44" s="105"/>
      <c r="E44" s="104"/>
      <c r="F44" s="104"/>
      <c r="G44" s="104"/>
      <c r="H44" s="103"/>
      <c r="I44" s="103"/>
    </row>
    <row r="45" spans="1:9" s="2" customFormat="1" ht="15" customHeight="1">
      <c r="A45" s="109"/>
      <c r="B45" s="109"/>
      <c r="C45" s="109"/>
      <c r="D45" s="105"/>
      <c r="E45" s="104"/>
      <c r="F45" s="104"/>
      <c r="G45" s="104"/>
      <c r="H45" s="103"/>
      <c r="I45" s="103"/>
    </row>
    <row r="46" spans="1:9" ht="13.5" customHeight="1">
      <c r="A46" s="4" t="s">
        <v>146</v>
      </c>
      <c r="B46" s="23" t="s">
        <v>147</v>
      </c>
      <c r="C46" s="23" t="s">
        <v>148</v>
      </c>
      <c r="D46" s="16">
        <v>4</v>
      </c>
      <c r="E46" s="5">
        <v>5</v>
      </c>
      <c r="F46" s="5" t="s">
        <v>159</v>
      </c>
      <c r="G46" s="5" t="s">
        <v>160</v>
      </c>
      <c r="H46" s="21" t="s">
        <v>192</v>
      </c>
      <c r="I46" s="6" t="s">
        <v>193</v>
      </c>
    </row>
    <row r="47" spans="1:9" ht="15" customHeight="1">
      <c r="A47" s="14" t="s">
        <v>13</v>
      </c>
      <c r="B47" s="14"/>
      <c r="C47" s="27" t="s">
        <v>33</v>
      </c>
      <c r="D47" s="31"/>
      <c r="E47" s="45">
        <f>SUM(E48:E59)</f>
        <v>18199496.08</v>
      </c>
      <c r="F47" s="45">
        <f>SUM(F48:F59)</f>
        <v>18750826</v>
      </c>
      <c r="G47" s="38">
        <f>SUM(G48:G59)</f>
        <v>20415550</v>
      </c>
      <c r="H47" s="39">
        <f>SUM(F47/E47)*100</f>
        <v>103.02936915163204</v>
      </c>
      <c r="I47" s="40">
        <f>SUM(G47/F47)*100</f>
        <v>108.87813688847628</v>
      </c>
    </row>
    <row r="48" spans="1:9" ht="18" customHeight="1">
      <c r="A48" s="94"/>
      <c r="B48" s="87" t="s">
        <v>14</v>
      </c>
      <c r="C48" s="85" t="s">
        <v>34</v>
      </c>
      <c r="D48" s="32" t="s">
        <v>156</v>
      </c>
      <c r="E48" s="41">
        <v>380124</v>
      </c>
      <c r="F48" s="42">
        <v>375584</v>
      </c>
      <c r="G48" s="42">
        <v>527873</v>
      </c>
      <c r="H48" s="43">
        <f aca="true" t="shared" si="1" ref="H48:H69">SUM(F48/E48)*100</f>
        <v>98.80565289221413</v>
      </c>
      <c r="I48" s="44">
        <f>SUM(G48/F48)*100</f>
        <v>140.54725440913353</v>
      </c>
    </row>
    <row r="49" spans="1:9" ht="18" customHeight="1">
      <c r="A49" s="94"/>
      <c r="B49" s="88"/>
      <c r="C49" s="86"/>
      <c r="D49" s="65" t="s">
        <v>158</v>
      </c>
      <c r="E49" s="66">
        <v>0</v>
      </c>
      <c r="F49" s="67">
        <v>0</v>
      </c>
      <c r="G49" s="67">
        <v>0</v>
      </c>
      <c r="H49" s="43">
        <v>0</v>
      </c>
      <c r="I49" s="44">
        <v>0</v>
      </c>
    </row>
    <row r="50" spans="1:9" ht="18" customHeight="1">
      <c r="A50" s="94"/>
      <c r="B50" s="87" t="s">
        <v>35</v>
      </c>
      <c r="C50" s="85" t="s">
        <v>36</v>
      </c>
      <c r="D50" s="65" t="s">
        <v>156</v>
      </c>
      <c r="E50" s="66">
        <v>526224.49</v>
      </c>
      <c r="F50" s="67">
        <v>612000</v>
      </c>
      <c r="G50" s="67">
        <v>596000</v>
      </c>
      <c r="H50" s="43">
        <f t="shared" si="1"/>
        <v>116.30017447496598</v>
      </c>
      <c r="I50" s="44">
        <f>SUM(G50/F50)*100</f>
        <v>97.38562091503267</v>
      </c>
    </row>
    <row r="51" spans="1:9" ht="18" customHeight="1">
      <c r="A51" s="94"/>
      <c r="B51" s="88"/>
      <c r="C51" s="86"/>
      <c r="D51" s="65" t="s">
        <v>158</v>
      </c>
      <c r="E51" s="66">
        <v>0</v>
      </c>
      <c r="F51" s="67">
        <v>0</v>
      </c>
      <c r="G51" s="67">
        <v>0</v>
      </c>
      <c r="H51" s="43">
        <v>0</v>
      </c>
      <c r="I51" s="44">
        <v>0</v>
      </c>
    </row>
    <row r="52" spans="1:9" ht="18" customHeight="1">
      <c r="A52" s="9"/>
      <c r="B52" s="87" t="s">
        <v>15</v>
      </c>
      <c r="C52" s="85" t="s">
        <v>37</v>
      </c>
      <c r="D52" s="32" t="s">
        <v>156</v>
      </c>
      <c r="E52" s="41">
        <v>16230021.67</v>
      </c>
      <c r="F52" s="42">
        <v>17099275</v>
      </c>
      <c r="G52" s="42">
        <v>17432495</v>
      </c>
      <c r="H52" s="43">
        <f t="shared" si="1"/>
        <v>105.35583591737743</v>
      </c>
      <c r="I52" s="44">
        <f>SUM(G52/F52)*100</f>
        <v>101.94873759267571</v>
      </c>
    </row>
    <row r="53" spans="1:9" ht="18" customHeight="1">
      <c r="A53" s="9"/>
      <c r="B53" s="88"/>
      <c r="C53" s="86"/>
      <c r="D53" s="65" t="s">
        <v>158</v>
      </c>
      <c r="E53" s="66">
        <v>875635.93</v>
      </c>
      <c r="F53" s="67">
        <v>311565</v>
      </c>
      <c r="G53" s="67">
        <v>640532</v>
      </c>
      <c r="H53" s="43">
        <f t="shared" si="1"/>
        <v>35.581568700589976</v>
      </c>
      <c r="I53" s="44">
        <f>SUM(G53/F53)*100</f>
        <v>205.58535137130295</v>
      </c>
    </row>
    <row r="54" spans="1:9" ht="18" customHeight="1">
      <c r="A54" s="9"/>
      <c r="B54" s="98" t="s">
        <v>38</v>
      </c>
      <c r="C54" s="96" t="s">
        <v>39</v>
      </c>
      <c r="D54" s="32" t="s">
        <v>156</v>
      </c>
      <c r="E54" s="48">
        <v>50906.87</v>
      </c>
      <c r="F54" s="42">
        <v>46137</v>
      </c>
      <c r="G54" s="42">
        <v>47000</v>
      </c>
      <c r="H54" s="43">
        <f t="shared" si="1"/>
        <v>90.63020374263827</v>
      </c>
      <c r="I54" s="44">
        <f>SUM(G54/F54)*100</f>
        <v>101.8705160716995</v>
      </c>
    </row>
    <row r="55" spans="1:9" ht="18" customHeight="1">
      <c r="A55" s="9"/>
      <c r="B55" s="99"/>
      <c r="C55" s="97"/>
      <c r="D55" s="65" t="s">
        <v>158</v>
      </c>
      <c r="E55" s="67">
        <v>0</v>
      </c>
      <c r="F55" s="67">
        <v>0</v>
      </c>
      <c r="G55" s="67">
        <v>0</v>
      </c>
      <c r="H55" s="43">
        <v>0</v>
      </c>
      <c r="I55" s="44">
        <v>0</v>
      </c>
    </row>
    <row r="56" spans="1:9" ht="18" customHeight="1">
      <c r="A56" s="9"/>
      <c r="B56" s="98" t="s">
        <v>40</v>
      </c>
      <c r="C56" s="85" t="s">
        <v>149</v>
      </c>
      <c r="D56" s="32" t="s">
        <v>156</v>
      </c>
      <c r="E56" s="48">
        <v>112031.74</v>
      </c>
      <c r="F56" s="42">
        <v>175000</v>
      </c>
      <c r="G56" s="42">
        <v>135000</v>
      </c>
      <c r="H56" s="43">
        <f t="shared" si="1"/>
        <v>156.2057324111899</v>
      </c>
      <c r="I56" s="44">
        <f>SUM(G56/F56)*100</f>
        <v>77.14285714285715</v>
      </c>
    </row>
    <row r="57" spans="1:9" ht="18" customHeight="1">
      <c r="A57" s="9"/>
      <c r="B57" s="99"/>
      <c r="C57" s="86"/>
      <c r="D57" s="65" t="s">
        <v>158</v>
      </c>
      <c r="E57" s="67">
        <v>0</v>
      </c>
      <c r="F57" s="67">
        <v>0</v>
      </c>
      <c r="G57" s="67">
        <v>0</v>
      </c>
      <c r="H57" s="43">
        <v>0</v>
      </c>
      <c r="I57" s="44">
        <v>0</v>
      </c>
    </row>
    <row r="58" spans="1:9" ht="18" customHeight="1">
      <c r="A58" s="9"/>
      <c r="B58" s="87" t="s">
        <v>41</v>
      </c>
      <c r="C58" s="85" t="s">
        <v>28</v>
      </c>
      <c r="D58" s="32" t="s">
        <v>156</v>
      </c>
      <c r="E58" s="41">
        <v>5000</v>
      </c>
      <c r="F58" s="42">
        <v>10000</v>
      </c>
      <c r="G58" s="42">
        <v>612700</v>
      </c>
      <c r="H58" s="43">
        <f t="shared" si="1"/>
        <v>200</v>
      </c>
      <c r="I58" s="44">
        <f>SUM(G58/F58)*100</f>
        <v>6127</v>
      </c>
    </row>
    <row r="59" spans="1:9" ht="18" customHeight="1">
      <c r="A59" s="12"/>
      <c r="B59" s="88"/>
      <c r="C59" s="86"/>
      <c r="D59" s="65" t="s">
        <v>158</v>
      </c>
      <c r="E59" s="66">
        <v>19551.38</v>
      </c>
      <c r="F59" s="67">
        <v>121265</v>
      </c>
      <c r="G59" s="67">
        <v>423950</v>
      </c>
      <c r="H59" s="43">
        <f t="shared" si="1"/>
        <v>620.2375484492654</v>
      </c>
      <c r="I59" s="44">
        <f>SUM(G59/F59)*100</f>
        <v>349.6062342802952</v>
      </c>
    </row>
    <row r="60" spans="1:9" ht="15" customHeight="1">
      <c r="A60" s="14" t="s">
        <v>42</v>
      </c>
      <c r="B60" s="14"/>
      <c r="C60" s="27" t="s">
        <v>43</v>
      </c>
      <c r="D60" s="31"/>
      <c r="E60" s="45">
        <f>SUM(E61+E62+E63+E64+E65+E66+E67+E68+E69+E70+E79+E80+E81+E82+E77+E78)</f>
        <v>5826919.95</v>
      </c>
      <c r="F60" s="45">
        <f>SUM(F61+F62+F63+F64+F65+F66+F67+F68+F69+F70+F79+F80+F81+F82+F77+F78)</f>
        <v>6043844</v>
      </c>
      <c r="G60" s="45">
        <f>SUM(G61+G62+G63+G64+G65+G66+G67+G68+G69+G70+G79+G80+G81+G82+G77+G78)</f>
        <v>5533667</v>
      </c>
      <c r="H60" s="39">
        <f t="shared" si="1"/>
        <v>103.72279097467265</v>
      </c>
      <c r="I60" s="40">
        <f>SUM(G60/F60)*100</f>
        <v>91.55873315062401</v>
      </c>
    </row>
    <row r="61" spans="1:9" ht="18" customHeight="1">
      <c r="A61" s="87"/>
      <c r="B61" s="87" t="s">
        <v>44</v>
      </c>
      <c r="C61" s="85" t="s">
        <v>45</v>
      </c>
      <c r="D61" s="32" t="s">
        <v>156</v>
      </c>
      <c r="E61" s="41">
        <v>12000</v>
      </c>
      <c r="F61" s="42">
        <v>10000</v>
      </c>
      <c r="G61" s="42">
        <v>0</v>
      </c>
      <c r="H61" s="43">
        <f t="shared" si="1"/>
        <v>83.33333333333334</v>
      </c>
      <c r="I61" s="44">
        <v>0</v>
      </c>
    </row>
    <row r="62" spans="1:9" ht="18" customHeight="1">
      <c r="A62" s="117"/>
      <c r="B62" s="88"/>
      <c r="C62" s="86"/>
      <c r="D62" s="65" t="s">
        <v>158</v>
      </c>
      <c r="E62" s="66">
        <v>35000</v>
      </c>
      <c r="F62" s="67">
        <v>0</v>
      </c>
      <c r="G62" s="67">
        <v>0</v>
      </c>
      <c r="H62" s="43">
        <f t="shared" si="1"/>
        <v>0</v>
      </c>
      <c r="I62" s="44">
        <v>0</v>
      </c>
    </row>
    <row r="63" spans="1:9" ht="18" customHeight="1">
      <c r="A63" s="117"/>
      <c r="B63" s="87" t="s">
        <v>46</v>
      </c>
      <c r="C63" s="85" t="s">
        <v>47</v>
      </c>
      <c r="D63" s="32" t="s">
        <v>156</v>
      </c>
      <c r="E63" s="41">
        <v>0</v>
      </c>
      <c r="F63" s="42">
        <v>0</v>
      </c>
      <c r="G63" s="42">
        <v>0</v>
      </c>
      <c r="H63" s="43">
        <v>0</v>
      </c>
      <c r="I63" s="44">
        <v>0</v>
      </c>
    </row>
    <row r="64" spans="1:9" ht="18" customHeight="1">
      <c r="A64" s="117"/>
      <c r="B64" s="88"/>
      <c r="C64" s="86"/>
      <c r="D64" s="65" t="s">
        <v>158</v>
      </c>
      <c r="E64" s="66">
        <v>0</v>
      </c>
      <c r="F64" s="67">
        <v>0</v>
      </c>
      <c r="G64" s="67">
        <v>0</v>
      </c>
      <c r="H64" s="43">
        <v>0</v>
      </c>
      <c r="I64" s="44">
        <v>0</v>
      </c>
    </row>
    <row r="65" spans="1:9" ht="18" customHeight="1">
      <c r="A65" s="117"/>
      <c r="B65" s="87" t="s">
        <v>184</v>
      </c>
      <c r="C65" s="85" t="s">
        <v>185</v>
      </c>
      <c r="D65" s="32" t="s">
        <v>156</v>
      </c>
      <c r="E65" s="41">
        <v>0</v>
      </c>
      <c r="F65" s="42">
        <v>21000</v>
      </c>
      <c r="G65" s="42">
        <v>0</v>
      </c>
      <c r="H65" s="43">
        <v>100</v>
      </c>
      <c r="I65" s="44">
        <f>SUM(G65/F65)*100</f>
        <v>0</v>
      </c>
    </row>
    <row r="66" spans="1:9" ht="18" customHeight="1">
      <c r="A66" s="117"/>
      <c r="B66" s="88"/>
      <c r="C66" s="86"/>
      <c r="D66" s="72" t="s">
        <v>158</v>
      </c>
      <c r="E66" s="73">
        <v>59900</v>
      </c>
      <c r="F66" s="74">
        <v>100000</v>
      </c>
      <c r="G66" s="74">
        <v>0</v>
      </c>
      <c r="H66" s="43">
        <f t="shared" si="1"/>
        <v>166.9449081803005</v>
      </c>
      <c r="I66" s="44">
        <f>SUM(G66/F66)*100</f>
        <v>0</v>
      </c>
    </row>
    <row r="67" spans="1:9" ht="18" customHeight="1">
      <c r="A67" s="117"/>
      <c r="B67" s="87" t="s">
        <v>48</v>
      </c>
      <c r="C67" s="85" t="s">
        <v>49</v>
      </c>
      <c r="D67" s="32" t="s">
        <v>156</v>
      </c>
      <c r="E67" s="41">
        <v>5592818.67</v>
      </c>
      <c r="F67" s="42">
        <v>5594742</v>
      </c>
      <c r="G67" s="42">
        <v>5504467</v>
      </c>
      <c r="H67" s="43">
        <f t="shared" si="1"/>
        <v>100.03438927870694</v>
      </c>
      <c r="I67" s="44">
        <f>SUM(G67/F67)*100</f>
        <v>98.38643140291367</v>
      </c>
    </row>
    <row r="68" spans="1:9" ht="18" customHeight="1">
      <c r="A68" s="117"/>
      <c r="B68" s="88"/>
      <c r="C68" s="86"/>
      <c r="D68" s="72" t="s">
        <v>158</v>
      </c>
      <c r="E68" s="73">
        <v>35692.25</v>
      </c>
      <c r="F68" s="74">
        <v>130000</v>
      </c>
      <c r="G68" s="74">
        <v>0</v>
      </c>
      <c r="H68" s="43">
        <f t="shared" si="1"/>
        <v>364.224726656347</v>
      </c>
      <c r="I68" s="44">
        <v>0</v>
      </c>
    </row>
    <row r="69" spans="1:9" ht="18" customHeight="1">
      <c r="A69" s="117"/>
      <c r="B69" s="87" t="s">
        <v>50</v>
      </c>
      <c r="C69" s="101" t="s">
        <v>52</v>
      </c>
      <c r="D69" s="32" t="s">
        <v>156</v>
      </c>
      <c r="E69" s="41">
        <v>10213.61</v>
      </c>
      <c r="F69" s="42">
        <v>13500</v>
      </c>
      <c r="G69" s="42">
        <v>7000</v>
      </c>
      <c r="H69" s="43">
        <f t="shared" si="1"/>
        <v>132.17657615671635</v>
      </c>
      <c r="I69" s="44">
        <f>SUM(G69/F69)*100</f>
        <v>51.85185185185185</v>
      </c>
    </row>
    <row r="70" spans="1:9" ht="18" customHeight="1">
      <c r="A70" s="118"/>
      <c r="B70" s="88"/>
      <c r="C70" s="102"/>
      <c r="D70" s="72" t="s">
        <v>158</v>
      </c>
      <c r="E70" s="73">
        <v>0</v>
      </c>
      <c r="F70" s="74">
        <v>0</v>
      </c>
      <c r="G70" s="74">
        <v>0</v>
      </c>
      <c r="H70" s="43">
        <v>0</v>
      </c>
      <c r="I70" s="44">
        <v>0</v>
      </c>
    </row>
    <row r="71" spans="1:9" ht="11.25" customHeight="1">
      <c r="A71" s="92">
        <v>47</v>
      </c>
      <c r="B71" s="93"/>
      <c r="C71" s="93"/>
      <c r="D71" s="93"/>
      <c r="E71" s="93"/>
      <c r="F71" s="93"/>
      <c r="G71" s="93"/>
      <c r="H71" s="93"/>
      <c r="I71" s="93"/>
    </row>
    <row r="72" spans="1:9" ht="11.25" customHeight="1">
      <c r="A72" s="127"/>
      <c r="B72" s="126"/>
      <c r="C72" s="126"/>
      <c r="D72" s="126"/>
      <c r="E72" s="126"/>
      <c r="F72" s="126"/>
      <c r="G72" s="126"/>
      <c r="H72" s="126"/>
      <c r="I72" s="126"/>
    </row>
    <row r="73" spans="1:9" s="1" customFormat="1" ht="15" customHeight="1">
      <c r="A73" s="107" t="s">
        <v>0</v>
      </c>
      <c r="B73" s="107" t="s">
        <v>17</v>
      </c>
      <c r="C73" s="107" t="s">
        <v>16</v>
      </c>
      <c r="D73" s="105" t="s">
        <v>155</v>
      </c>
      <c r="E73" s="104" t="s">
        <v>197</v>
      </c>
      <c r="F73" s="104" t="s">
        <v>198</v>
      </c>
      <c r="G73" s="104" t="s">
        <v>199</v>
      </c>
      <c r="H73" s="103" t="s">
        <v>191</v>
      </c>
      <c r="I73" s="103" t="s">
        <v>200</v>
      </c>
    </row>
    <row r="74" spans="1:9" s="1" customFormat="1" ht="15" customHeight="1">
      <c r="A74" s="108"/>
      <c r="B74" s="108"/>
      <c r="C74" s="108"/>
      <c r="D74" s="105"/>
      <c r="E74" s="104"/>
      <c r="F74" s="104"/>
      <c r="G74" s="104"/>
      <c r="H74" s="103"/>
      <c r="I74" s="103"/>
    </row>
    <row r="75" spans="1:9" s="2" customFormat="1" ht="15" customHeight="1">
      <c r="A75" s="109"/>
      <c r="B75" s="109"/>
      <c r="C75" s="109"/>
      <c r="D75" s="105"/>
      <c r="E75" s="104"/>
      <c r="F75" s="104"/>
      <c r="G75" s="104"/>
      <c r="H75" s="103"/>
      <c r="I75" s="103"/>
    </row>
    <row r="76" spans="1:9" ht="13.5" customHeight="1">
      <c r="A76" s="4" t="s">
        <v>146</v>
      </c>
      <c r="B76" s="23" t="s">
        <v>147</v>
      </c>
      <c r="C76" s="23" t="s">
        <v>148</v>
      </c>
      <c r="D76" s="16">
        <v>4</v>
      </c>
      <c r="E76" s="5">
        <v>5</v>
      </c>
      <c r="F76" s="5" t="s">
        <v>159</v>
      </c>
      <c r="G76" s="5" t="s">
        <v>160</v>
      </c>
      <c r="H76" s="21" t="s">
        <v>192</v>
      </c>
      <c r="I76" s="6" t="s">
        <v>193</v>
      </c>
    </row>
    <row r="77" spans="1:9" ht="12.75" customHeight="1">
      <c r="A77" s="9"/>
      <c r="B77" s="87" t="s">
        <v>195</v>
      </c>
      <c r="C77" s="85" t="s">
        <v>196</v>
      </c>
      <c r="D77" s="32" t="s">
        <v>156</v>
      </c>
      <c r="E77" s="41">
        <v>0</v>
      </c>
      <c r="F77" s="42">
        <v>53000</v>
      </c>
      <c r="G77" s="42">
        <v>21400</v>
      </c>
      <c r="H77" s="43">
        <v>100</v>
      </c>
      <c r="I77" s="44">
        <f>SUM(G77/F77)*100</f>
        <v>40.37735849056604</v>
      </c>
    </row>
    <row r="78" spans="1:9" ht="12" customHeight="1">
      <c r="A78" s="9"/>
      <c r="B78" s="88"/>
      <c r="C78" s="86"/>
      <c r="D78" s="72" t="s">
        <v>158</v>
      </c>
      <c r="E78" s="73">
        <v>0</v>
      </c>
      <c r="F78" s="74">
        <v>0</v>
      </c>
      <c r="G78" s="74">
        <v>0</v>
      </c>
      <c r="H78" s="43">
        <v>0</v>
      </c>
      <c r="I78" s="44">
        <v>0</v>
      </c>
    </row>
    <row r="79" spans="1:9" ht="13.5" customHeight="1">
      <c r="A79" s="9"/>
      <c r="B79" s="87" t="s">
        <v>161</v>
      </c>
      <c r="C79" s="85" t="s">
        <v>162</v>
      </c>
      <c r="D79" s="72" t="s">
        <v>156</v>
      </c>
      <c r="E79" s="73">
        <v>0</v>
      </c>
      <c r="F79" s="74">
        <v>40000</v>
      </c>
      <c r="G79" s="74">
        <v>0</v>
      </c>
      <c r="H79" s="43">
        <v>100</v>
      </c>
      <c r="I79" s="44">
        <f aca="true" t="shared" si="2" ref="I79:I106">SUM(G79/F79)*100</f>
        <v>0</v>
      </c>
    </row>
    <row r="80" spans="1:9" ht="12.75" customHeight="1">
      <c r="A80" s="9"/>
      <c r="B80" s="88"/>
      <c r="C80" s="86"/>
      <c r="D80" s="72" t="s">
        <v>158</v>
      </c>
      <c r="E80" s="73">
        <v>0</v>
      </c>
      <c r="F80" s="74">
        <v>0</v>
      </c>
      <c r="G80" s="74">
        <v>0</v>
      </c>
      <c r="H80" s="43">
        <v>0</v>
      </c>
      <c r="I80" s="44">
        <v>0</v>
      </c>
    </row>
    <row r="81" spans="1:9" ht="12" customHeight="1">
      <c r="A81" s="9"/>
      <c r="B81" s="87" t="s">
        <v>51</v>
      </c>
      <c r="C81" s="85" t="s">
        <v>28</v>
      </c>
      <c r="D81" s="72" t="s">
        <v>156</v>
      </c>
      <c r="E81" s="73">
        <v>46967.7</v>
      </c>
      <c r="F81" s="74">
        <v>800</v>
      </c>
      <c r="G81" s="74">
        <v>800</v>
      </c>
      <c r="H81" s="43">
        <f aca="true" t="shared" si="3" ref="H81:H106">SUM(F81/E81)*100</f>
        <v>1.7032982240986891</v>
      </c>
      <c r="I81" s="44">
        <f t="shared" si="2"/>
        <v>100</v>
      </c>
    </row>
    <row r="82" spans="1:9" s="3" customFormat="1" ht="12" customHeight="1">
      <c r="A82" s="12"/>
      <c r="B82" s="88"/>
      <c r="C82" s="86"/>
      <c r="D82" s="72" t="s">
        <v>158</v>
      </c>
      <c r="E82" s="73">
        <v>34327.72</v>
      </c>
      <c r="F82" s="74">
        <v>80802</v>
      </c>
      <c r="G82" s="74">
        <v>0</v>
      </c>
      <c r="H82" s="43">
        <f t="shared" si="3"/>
        <v>235.38411522815963</v>
      </c>
      <c r="I82" s="44">
        <f t="shared" si="2"/>
        <v>0</v>
      </c>
    </row>
    <row r="83" spans="1:9" ht="35.25" customHeight="1">
      <c r="A83" s="17" t="s">
        <v>186</v>
      </c>
      <c r="B83" s="17"/>
      <c r="C83" s="29" t="s">
        <v>188</v>
      </c>
      <c r="D83" s="35"/>
      <c r="E83" s="56">
        <f>SUM(E84:E85)</f>
        <v>11549.96</v>
      </c>
      <c r="F83" s="56">
        <f>SUM(F84:F85)</f>
        <v>0</v>
      </c>
      <c r="G83" s="56">
        <f>SUM(G84:G85)</f>
        <v>0</v>
      </c>
      <c r="H83" s="60">
        <f t="shared" si="3"/>
        <v>0</v>
      </c>
      <c r="I83" s="61">
        <v>0</v>
      </c>
    </row>
    <row r="84" spans="1:9" ht="13.5" customHeight="1">
      <c r="A84" s="10"/>
      <c r="B84" s="87" t="s">
        <v>187</v>
      </c>
      <c r="C84" s="101" t="s">
        <v>189</v>
      </c>
      <c r="D84" s="32" t="s">
        <v>156</v>
      </c>
      <c r="E84" s="41">
        <v>11549.96</v>
      </c>
      <c r="F84" s="42">
        <v>0</v>
      </c>
      <c r="G84" s="42">
        <v>0</v>
      </c>
      <c r="H84" s="43">
        <f t="shared" si="3"/>
        <v>0</v>
      </c>
      <c r="I84" s="44">
        <v>0</v>
      </c>
    </row>
    <row r="85" spans="1:9" ht="13.5" customHeight="1">
      <c r="A85" s="12"/>
      <c r="B85" s="88"/>
      <c r="C85" s="102"/>
      <c r="D85" s="72" t="s">
        <v>158</v>
      </c>
      <c r="E85" s="73">
        <v>0</v>
      </c>
      <c r="F85" s="74">
        <v>0</v>
      </c>
      <c r="G85" s="74">
        <v>0</v>
      </c>
      <c r="H85" s="43">
        <v>0</v>
      </c>
      <c r="I85" s="44">
        <v>0</v>
      </c>
    </row>
    <row r="86" spans="1:9" s="3" customFormat="1" ht="15" customHeight="1">
      <c r="A86" s="22" t="s">
        <v>53</v>
      </c>
      <c r="B86" s="22"/>
      <c r="C86" s="30" t="s">
        <v>54</v>
      </c>
      <c r="D86" s="36"/>
      <c r="E86" s="57">
        <f>SUM(E87:E90)</f>
        <v>1853360.4</v>
      </c>
      <c r="F86" s="57">
        <f>SUM(F87:F90)</f>
        <v>2671601</v>
      </c>
      <c r="G86" s="57">
        <f>SUM(G87:G90)</f>
        <v>3348432</v>
      </c>
      <c r="H86" s="60">
        <f t="shared" si="3"/>
        <v>144.14902789549188</v>
      </c>
      <c r="I86" s="61">
        <f t="shared" si="2"/>
        <v>125.3342845731829</v>
      </c>
    </row>
    <row r="87" spans="1:9" s="3" customFormat="1" ht="13.5" customHeight="1">
      <c r="A87" s="95"/>
      <c r="B87" s="95" t="s">
        <v>55</v>
      </c>
      <c r="C87" s="111" t="s">
        <v>56</v>
      </c>
      <c r="D87" s="33" t="s">
        <v>156</v>
      </c>
      <c r="E87" s="41">
        <v>1853360.4</v>
      </c>
      <c r="F87" s="42">
        <v>2202105</v>
      </c>
      <c r="G87" s="42">
        <v>2536500</v>
      </c>
      <c r="H87" s="43">
        <f t="shared" si="3"/>
        <v>118.81687986858897</v>
      </c>
      <c r="I87" s="44">
        <f t="shared" si="2"/>
        <v>115.18524321047362</v>
      </c>
    </row>
    <row r="88" spans="1:9" ht="12.75" customHeight="1">
      <c r="A88" s="95"/>
      <c r="B88" s="95"/>
      <c r="C88" s="111"/>
      <c r="D88" s="75" t="s">
        <v>158</v>
      </c>
      <c r="E88" s="73">
        <v>0</v>
      </c>
      <c r="F88" s="74">
        <v>0</v>
      </c>
      <c r="G88" s="74">
        <v>0</v>
      </c>
      <c r="H88" s="43">
        <v>0</v>
      </c>
      <c r="I88" s="44">
        <v>0</v>
      </c>
    </row>
    <row r="89" spans="1:9" ht="12.75" customHeight="1">
      <c r="A89" s="95"/>
      <c r="B89" s="95" t="s">
        <v>57</v>
      </c>
      <c r="C89" s="111" t="s">
        <v>58</v>
      </c>
      <c r="D89" s="75" t="s">
        <v>156</v>
      </c>
      <c r="E89" s="73">
        <v>0</v>
      </c>
      <c r="F89" s="74">
        <v>469496</v>
      </c>
      <c r="G89" s="74">
        <v>811932</v>
      </c>
      <c r="H89" s="43">
        <v>0</v>
      </c>
      <c r="I89" s="44">
        <f t="shared" si="2"/>
        <v>172.93693662991805</v>
      </c>
    </row>
    <row r="90" spans="1:9" ht="12" customHeight="1">
      <c r="A90" s="95"/>
      <c r="B90" s="95"/>
      <c r="C90" s="111"/>
      <c r="D90" s="75" t="s">
        <v>158</v>
      </c>
      <c r="E90" s="73">
        <v>0</v>
      </c>
      <c r="F90" s="74">
        <v>0</v>
      </c>
      <c r="G90" s="74">
        <v>0</v>
      </c>
      <c r="H90" s="43">
        <v>0</v>
      </c>
      <c r="I90" s="44">
        <v>0</v>
      </c>
    </row>
    <row r="91" spans="1:9" ht="15" customHeight="1">
      <c r="A91" s="17" t="s">
        <v>59</v>
      </c>
      <c r="B91" s="17"/>
      <c r="C91" s="29" t="s">
        <v>60</v>
      </c>
      <c r="D91" s="35"/>
      <c r="E91" s="56">
        <f>SUM(E92:E95)</f>
        <v>3799237</v>
      </c>
      <c r="F91" s="56">
        <f>SUM(F92:F95)</f>
        <v>5591334</v>
      </c>
      <c r="G91" s="56">
        <f>SUM(G92:G95)</f>
        <v>5697425</v>
      </c>
      <c r="H91" s="60">
        <f t="shared" si="3"/>
        <v>147.16991859154876</v>
      </c>
      <c r="I91" s="61">
        <f t="shared" si="2"/>
        <v>101.89741839782778</v>
      </c>
    </row>
    <row r="92" spans="1:9" ht="16.5" customHeight="1">
      <c r="A92" s="94"/>
      <c r="B92" s="87" t="s">
        <v>61</v>
      </c>
      <c r="C92" s="101" t="s">
        <v>154</v>
      </c>
      <c r="D92" s="32" t="s">
        <v>156</v>
      </c>
      <c r="E92" s="41">
        <v>0</v>
      </c>
      <c r="F92" s="42">
        <v>168250</v>
      </c>
      <c r="G92" s="42">
        <v>1150000</v>
      </c>
      <c r="H92" s="43">
        <v>0</v>
      </c>
      <c r="I92" s="44">
        <f t="shared" si="2"/>
        <v>683.5066864784546</v>
      </c>
    </row>
    <row r="93" spans="1:9" ht="15" customHeight="1">
      <c r="A93" s="94"/>
      <c r="B93" s="88"/>
      <c r="C93" s="102"/>
      <c r="D93" s="72" t="s">
        <v>158</v>
      </c>
      <c r="E93" s="73">
        <v>0</v>
      </c>
      <c r="F93" s="74">
        <v>0</v>
      </c>
      <c r="G93" s="74">
        <v>0</v>
      </c>
      <c r="H93" s="43">
        <v>0</v>
      </c>
      <c r="I93" s="44">
        <v>0</v>
      </c>
    </row>
    <row r="94" spans="1:9" ht="15" customHeight="1">
      <c r="A94" s="18"/>
      <c r="B94" s="87" t="s">
        <v>62</v>
      </c>
      <c r="C94" s="85" t="s">
        <v>63</v>
      </c>
      <c r="D94" s="72" t="s">
        <v>156</v>
      </c>
      <c r="E94" s="73">
        <v>3799237</v>
      </c>
      <c r="F94" s="74">
        <v>5423084</v>
      </c>
      <c r="G94" s="74">
        <v>4547425</v>
      </c>
      <c r="H94" s="43">
        <f t="shared" si="3"/>
        <v>142.74139781224494</v>
      </c>
      <c r="I94" s="44">
        <f t="shared" si="2"/>
        <v>83.85311752500975</v>
      </c>
    </row>
    <row r="95" spans="1:9" ht="15" customHeight="1">
      <c r="A95" s="13"/>
      <c r="B95" s="88"/>
      <c r="C95" s="86"/>
      <c r="D95" s="72" t="s">
        <v>158</v>
      </c>
      <c r="E95" s="73">
        <v>0</v>
      </c>
      <c r="F95" s="74">
        <v>0</v>
      </c>
      <c r="G95" s="74">
        <v>0</v>
      </c>
      <c r="H95" s="43">
        <v>0</v>
      </c>
      <c r="I95" s="44">
        <v>0</v>
      </c>
    </row>
    <row r="96" spans="1:9" ht="15" customHeight="1">
      <c r="A96" s="14" t="s">
        <v>64</v>
      </c>
      <c r="B96" s="14"/>
      <c r="C96" s="27" t="s">
        <v>65</v>
      </c>
      <c r="D96" s="31"/>
      <c r="E96" s="45">
        <f>SUM(E97+E98+E99+E100+E101+E102+E103+E104+E106+E105+E113+E114+E115+E116+E117+E118+E119+E120)</f>
        <v>32979686.970000003</v>
      </c>
      <c r="F96" s="45">
        <f>SUM(F97:F120)</f>
        <v>41388935</v>
      </c>
      <c r="G96" s="45">
        <f>SUM(G97:G120)</f>
        <v>37817091</v>
      </c>
      <c r="H96" s="60">
        <f t="shared" si="3"/>
        <v>125.4982651522723</v>
      </c>
      <c r="I96" s="61">
        <f t="shared" si="2"/>
        <v>91.37005095685599</v>
      </c>
    </row>
    <row r="97" spans="1:9" ht="15" customHeight="1">
      <c r="A97" s="87"/>
      <c r="B97" s="87" t="s">
        <v>66</v>
      </c>
      <c r="C97" s="85" t="s">
        <v>67</v>
      </c>
      <c r="D97" s="32" t="s">
        <v>156</v>
      </c>
      <c r="E97" s="41">
        <v>4082829.63</v>
      </c>
      <c r="F97" s="42">
        <v>4717184</v>
      </c>
      <c r="G97" s="42">
        <v>4840968</v>
      </c>
      <c r="H97" s="43">
        <f t="shared" si="3"/>
        <v>115.53712565762876</v>
      </c>
      <c r="I97" s="44">
        <f t="shared" si="2"/>
        <v>102.62410794236561</v>
      </c>
    </row>
    <row r="98" spans="1:9" ht="15" customHeight="1">
      <c r="A98" s="117"/>
      <c r="B98" s="88"/>
      <c r="C98" s="86"/>
      <c r="D98" s="72" t="s">
        <v>158</v>
      </c>
      <c r="E98" s="73">
        <v>113532.79</v>
      </c>
      <c r="F98" s="74">
        <v>138850</v>
      </c>
      <c r="G98" s="74">
        <v>0</v>
      </c>
      <c r="H98" s="43">
        <f t="shared" si="3"/>
        <v>122.29946960697436</v>
      </c>
      <c r="I98" s="44">
        <v>0</v>
      </c>
    </row>
    <row r="99" spans="1:9" ht="15" customHeight="1">
      <c r="A99" s="117"/>
      <c r="B99" s="87" t="s">
        <v>68</v>
      </c>
      <c r="C99" s="85" t="s">
        <v>69</v>
      </c>
      <c r="D99" s="72" t="s">
        <v>156</v>
      </c>
      <c r="E99" s="73">
        <v>3091531.04</v>
      </c>
      <c r="F99" s="74">
        <v>5275377</v>
      </c>
      <c r="G99" s="74">
        <v>4925687</v>
      </c>
      <c r="H99" s="43">
        <f t="shared" si="3"/>
        <v>170.63962585994284</v>
      </c>
      <c r="I99" s="44">
        <f t="shared" si="2"/>
        <v>93.37127943652179</v>
      </c>
    </row>
    <row r="100" spans="1:9" ht="15" customHeight="1">
      <c r="A100" s="117"/>
      <c r="B100" s="88"/>
      <c r="C100" s="86"/>
      <c r="D100" s="72" t="s">
        <v>158</v>
      </c>
      <c r="E100" s="73">
        <v>0</v>
      </c>
      <c r="F100" s="74">
        <v>0</v>
      </c>
      <c r="G100" s="74">
        <v>0</v>
      </c>
      <c r="H100" s="43">
        <v>0</v>
      </c>
      <c r="I100" s="44">
        <v>0</v>
      </c>
    </row>
    <row r="101" spans="1:9" ht="15" customHeight="1">
      <c r="A101" s="117"/>
      <c r="B101" s="87" t="s">
        <v>70</v>
      </c>
      <c r="C101" s="85" t="s">
        <v>71</v>
      </c>
      <c r="D101" s="72" t="s">
        <v>156</v>
      </c>
      <c r="E101" s="73">
        <v>8579682.52</v>
      </c>
      <c r="F101" s="74">
        <v>8722444</v>
      </c>
      <c r="G101" s="74">
        <v>7674785</v>
      </c>
      <c r="H101" s="43">
        <f t="shared" si="3"/>
        <v>101.66394828325187</v>
      </c>
      <c r="I101" s="44">
        <f t="shared" si="2"/>
        <v>87.98892833247194</v>
      </c>
    </row>
    <row r="102" spans="1:9" ht="15" customHeight="1">
      <c r="A102" s="117"/>
      <c r="B102" s="88"/>
      <c r="C102" s="86"/>
      <c r="D102" s="72" t="s">
        <v>158</v>
      </c>
      <c r="E102" s="73">
        <v>198528.23</v>
      </c>
      <c r="F102" s="74">
        <v>470000</v>
      </c>
      <c r="G102" s="74">
        <v>0</v>
      </c>
      <c r="H102" s="43">
        <f t="shared" si="3"/>
        <v>236.742149970309</v>
      </c>
      <c r="I102" s="44">
        <f t="shared" si="2"/>
        <v>0</v>
      </c>
    </row>
    <row r="103" spans="1:9" ht="15" customHeight="1">
      <c r="A103" s="117"/>
      <c r="B103" s="87" t="s">
        <v>72</v>
      </c>
      <c r="C103" s="85" t="s">
        <v>73</v>
      </c>
      <c r="D103" s="72" t="s">
        <v>156</v>
      </c>
      <c r="E103" s="73">
        <v>2205677.46</v>
      </c>
      <c r="F103" s="74">
        <v>2114667</v>
      </c>
      <c r="G103" s="74">
        <v>1866794</v>
      </c>
      <c r="H103" s="43">
        <f t="shared" si="3"/>
        <v>95.87380921959459</v>
      </c>
      <c r="I103" s="44">
        <f t="shared" si="2"/>
        <v>88.2783908766723</v>
      </c>
    </row>
    <row r="104" spans="1:9" ht="15" customHeight="1">
      <c r="A104" s="117"/>
      <c r="B104" s="88"/>
      <c r="C104" s="86"/>
      <c r="D104" s="72" t="s">
        <v>158</v>
      </c>
      <c r="E104" s="73">
        <v>0</v>
      </c>
      <c r="F104" s="74">
        <v>0</v>
      </c>
      <c r="G104" s="74">
        <v>0</v>
      </c>
      <c r="H104" s="43">
        <v>0</v>
      </c>
      <c r="I104" s="44">
        <v>0</v>
      </c>
    </row>
    <row r="105" spans="1:9" ht="15" customHeight="1">
      <c r="A105" s="117"/>
      <c r="B105" s="87" t="s">
        <v>74</v>
      </c>
      <c r="C105" s="85" t="s">
        <v>75</v>
      </c>
      <c r="D105" s="72" t="s">
        <v>156</v>
      </c>
      <c r="E105" s="73">
        <v>13021502.97</v>
      </c>
      <c r="F105" s="74">
        <v>15761549</v>
      </c>
      <c r="G105" s="74">
        <v>16106660</v>
      </c>
      <c r="H105" s="43">
        <f t="shared" si="3"/>
        <v>121.04247133616404</v>
      </c>
      <c r="I105" s="44">
        <f t="shared" si="2"/>
        <v>102.18957540277292</v>
      </c>
    </row>
    <row r="106" spans="1:9" ht="15" customHeight="1">
      <c r="A106" s="118"/>
      <c r="B106" s="88"/>
      <c r="C106" s="86"/>
      <c r="D106" s="72" t="s">
        <v>158</v>
      </c>
      <c r="E106" s="73">
        <v>321919.46</v>
      </c>
      <c r="F106" s="74">
        <v>2663744</v>
      </c>
      <c r="G106" s="74">
        <v>1150000</v>
      </c>
      <c r="H106" s="43">
        <f t="shared" si="3"/>
        <v>827.4566563947392</v>
      </c>
      <c r="I106" s="44">
        <f t="shared" si="2"/>
        <v>43.17231685927777</v>
      </c>
    </row>
    <row r="107" spans="1:9" ht="11.25" customHeight="1">
      <c r="A107" s="92">
        <v>48</v>
      </c>
      <c r="B107" s="93"/>
      <c r="C107" s="93"/>
      <c r="D107" s="93"/>
      <c r="E107" s="93"/>
      <c r="F107" s="93"/>
      <c r="G107" s="93"/>
      <c r="H107" s="93"/>
      <c r="I107" s="93"/>
    </row>
    <row r="108" spans="1:9" ht="11.25" customHeight="1">
      <c r="A108" s="127"/>
      <c r="B108" s="126"/>
      <c r="C108" s="126"/>
      <c r="D108" s="126"/>
      <c r="E108" s="126"/>
      <c r="F108" s="126"/>
      <c r="G108" s="126"/>
      <c r="H108" s="126"/>
      <c r="I108" s="126"/>
    </row>
    <row r="109" spans="1:9" s="1" customFormat="1" ht="15" customHeight="1">
      <c r="A109" s="107" t="s">
        <v>0</v>
      </c>
      <c r="B109" s="107" t="s">
        <v>17</v>
      </c>
      <c r="C109" s="107" t="s">
        <v>16</v>
      </c>
      <c r="D109" s="105" t="s">
        <v>155</v>
      </c>
      <c r="E109" s="104" t="s">
        <v>197</v>
      </c>
      <c r="F109" s="104" t="s">
        <v>198</v>
      </c>
      <c r="G109" s="104" t="s">
        <v>199</v>
      </c>
      <c r="H109" s="103" t="s">
        <v>191</v>
      </c>
      <c r="I109" s="103" t="s">
        <v>200</v>
      </c>
    </row>
    <row r="110" spans="1:9" s="1" customFormat="1" ht="15" customHeight="1">
      <c r="A110" s="108"/>
      <c r="B110" s="108"/>
      <c r="C110" s="108"/>
      <c r="D110" s="105"/>
      <c r="E110" s="104"/>
      <c r="F110" s="104"/>
      <c r="G110" s="104"/>
      <c r="H110" s="103"/>
      <c r="I110" s="103"/>
    </row>
    <row r="111" spans="1:9" s="2" customFormat="1" ht="15" customHeight="1">
      <c r="A111" s="109"/>
      <c r="B111" s="109"/>
      <c r="C111" s="109"/>
      <c r="D111" s="105"/>
      <c r="E111" s="104"/>
      <c r="F111" s="104"/>
      <c r="G111" s="104"/>
      <c r="H111" s="103"/>
      <c r="I111" s="103"/>
    </row>
    <row r="112" spans="1:9" ht="13.5" customHeight="1">
      <c r="A112" s="4" t="s">
        <v>146</v>
      </c>
      <c r="B112" s="23" t="s">
        <v>147</v>
      </c>
      <c r="C112" s="23" t="s">
        <v>148</v>
      </c>
      <c r="D112" s="16">
        <v>4</v>
      </c>
      <c r="E112" s="5">
        <v>5</v>
      </c>
      <c r="F112" s="5" t="s">
        <v>159</v>
      </c>
      <c r="G112" s="5" t="s">
        <v>160</v>
      </c>
      <c r="H112" s="21" t="s">
        <v>192</v>
      </c>
      <c r="I112" s="6" t="s">
        <v>193</v>
      </c>
    </row>
    <row r="113" spans="1:9" ht="15" customHeight="1">
      <c r="A113" s="9"/>
      <c r="B113" s="87" t="s">
        <v>76</v>
      </c>
      <c r="C113" s="85" t="s">
        <v>77</v>
      </c>
      <c r="D113" s="32" t="s">
        <v>156</v>
      </c>
      <c r="E113" s="41">
        <v>946011.42</v>
      </c>
      <c r="F113" s="42">
        <v>1078343</v>
      </c>
      <c r="G113" s="42">
        <v>847155</v>
      </c>
      <c r="H113" s="58">
        <f>SUM(F113/E113)*100</f>
        <v>113.98837024610124</v>
      </c>
      <c r="I113" s="59">
        <f>SUM(G113/F113)*100</f>
        <v>78.56081042859276</v>
      </c>
    </row>
    <row r="114" spans="1:9" ht="15" customHeight="1">
      <c r="A114" s="9"/>
      <c r="B114" s="88"/>
      <c r="C114" s="86"/>
      <c r="D114" s="72" t="s">
        <v>158</v>
      </c>
      <c r="E114" s="73">
        <v>0</v>
      </c>
      <c r="F114" s="74">
        <v>0</v>
      </c>
      <c r="G114" s="74">
        <v>0</v>
      </c>
      <c r="H114" s="58">
        <v>0</v>
      </c>
      <c r="I114" s="59">
        <v>0</v>
      </c>
    </row>
    <row r="115" spans="1:9" ht="15" customHeight="1">
      <c r="A115" s="9"/>
      <c r="B115" s="87" t="s">
        <v>78</v>
      </c>
      <c r="C115" s="85" t="s">
        <v>79</v>
      </c>
      <c r="D115" s="72" t="s">
        <v>156</v>
      </c>
      <c r="E115" s="73">
        <v>115785.4</v>
      </c>
      <c r="F115" s="74">
        <v>149870</v>
      </c>
      <c r="G115" s="74">
        <v>155037</v>
      </c>
      <c r="H115" s="58">
        <f aca="true" t="shared" si="4" ref="H115:H141">SUM(F115/E115)*100</f>
        <v>129.43773567306414</v>
      </c>
      <c r="I115" s="59">
        <f aca="true" t="shared" si="5" ref="I115:I141">SUM(G115/F115)*100</f>
        <v>103.44765463401615</v>
      </c>
    </row>
    <row r="116" spans="1:9" ht="15" customHeight="1">
      <c r="A116" s="9"/>
      <c r="B116" s="88"/>
      <c r="C116" s="86"/>
      <c r="D116" s="72" t="s">
        <v>158</v>
      </c>
      <c r="E116" s="73">
        <v>0</v>
      </c>
      <c r="F116" s="74">
        <v>0</v>
      </c>
      <c r="G116" s="74">
        <v>0</v>
      </c>
      <c r="H116" s="58">
        <v>0</v>
      </c>
      <c r="I116" s="59">
        <v>0</v>
      </c>
    </row>
    <row r="117" spans="1:9" ht="15" customHeight="1">
      <c r="A117" s="9"/>
      <c r="B117" s="87" t="s">
        <v>80</v>
      </c>
      <c r="C117" s="85" t="s">
        <v>81</v>
      </c>
      <c r="D117" s="72" t="s">
        <v>156</v>
      </c>
      <c r="E117" s="73">
        <v>22224</v>
      </c>
      <c r="F117" s="74">
        <v>0</v>
      </c>
      <c r="G117" s="74">
        <v>7408</v>
      </c>
      <c r="H117" s="58">
        <f t="shared" si="4"/>
        <v>0</v>
      </c>
      <c r="I117" s="59">
        <v>100</v>
      </c>
    </row>
    <row r="118" spans="1:9" ht="15" customHeight="1">
      <c r="A118" s="9"/>
      <c r="B118" s="88"/>
      <c r="C118" s="86"/>
      <c r="D118" s="72" t="s">
        <v>158</v>
      </c>
      <c r="E118" s="73">
        <v>0</v>
      </c>
      <c r="F118" s="74">
        <v>0</v>
      </c>
      <c r="G118" s="74">
        <v>0</v>
      </c>
      <c r="H118" s="58">
        <v>0</v>
      </c>
      <c r="I118" s="59">
        <v>0</v>
      </c>
    </row>
    <row r="119" spans="1:9" ht="15" customHeight="1">
      <c r="A119" s="9"/>
      <c r="B119" s="87" t="s">
        <v>82</v>
      </c>
      <c r="C119" s="85" t="s">
        <v>28</v>
      </c>
      <c r="D119" s="72" t="s">
        <v>156</v>
      </c>
      <c r="E119" s="73">
        <v>280462.05</v>
      </c>
      <c r="F119" s="74">
        <v>296907</v>
      </c>
      <c r="G119" s="74">
        <v>242597</v>
      </c>
      <c r="H119" s="58">
        <f t="shared" si="4"/>
        <v>105.86352057256944</v>
      </c>
      <c r="I119" s="59">
        <f t="shared" si="5"/>
        <v>81.70807693991722</v>
      </c>
    </row>
    <row r="120" spans="1:9" s="3" customFormat="1" ht="15" customHeight="1">
      <c r="A120" s="12"/>
      <c r="B120" s="88"/>
      <c r="C120" s="86"/>
      <c r="D120" s="72" t="s">
        <v>158</v>
      </c>
      <c r="E120" s="73">
        <v>0</v>
      </c>
      <c r="F120" s="74">
        <v>0</v>
      </c>
      <c r="G120" s="74">
        <v>0</v>
      </c>
      <c r="H120" s="58">
        <v>0</v>
      </c>
      <c r="I120" s="59">
        <v>0</v>
      </c>
    </row>
    <row r="121" spans="1:9" s="3" customFormat="1" ht="15" customHeight="1">
      <c r="A121" s="14" t="s">
        <v>83</v>
      </c>
      <c r="B121" s="14"/>
      <c r="C121" s="27" t="s">
        <v>84</v>
      </c>
      <c r="D121" s="31"/>
      <c r="E121" s="45">
        <f>SUM(E122:E127)</f>
        <v>7454062.2</v>
      </c>
      <c r="F121" s="45">
        <f>SUM(F122:F127)</f>
        <v>7673800</v>
      </c>
      <c r="G121" s="45">
        <f>SUM(G122:G127)</f>
        <v>13639408</v>
      </c>
      <c r="H121" s="60">
        <f t="shared" si="4"/>
        <v>102.94789329769746</v>
      </c>
      <c r="I121" s="61">
        <f t="shared" si="5"/>
        <v>177.73994631082383</v>
      </c>
    </row>
    <row r="122" spans="1:9" ht="15" customHeight="1">
      <c r="A122" s="95"/>
      <c r="B122" s="95" t="s">
        <v>85</v>
      </c>
      <c r="C122" s="85" t="s">
        <v>86</v>
      </c>
      <c r="D122" s="32" t="s">
        <v>156</v>
      </c>
      <c r="E122" s="41">
        <v>50000</v>
      </c>
      <c r="F122" s="42">
        <v>60000</v>
      </c>
      <c r="G122" s="42">
        <v>5060000</v>
      </c>
      <c r="H122" s="58">
        <f t="shared" si="4"/>
        <v>120</v>
      </c>
      <c r="I122" s="59">
        <f t="shared" si="5"/>
        <v>8433.333333333332</v>
      </c>
    </row>
    <row r="123" spans="1:9" ht="15" customHeight="1">
      <c r="A123" s="95"/>
      <c r="B123" s="95"/>
      <c r="C123" s="86"/>
      <c r="D123" s="72" t="s">
        <v>158</v>
      </c>
      <c r="E123" s="73">
        <v>2113000</v>
      </c>
      <c r="F123" s="74">
        <v>2608000</v>
      </c>
      <c r="G123" s="74">
        <v>2000000</v>
      </c>
      <c r="H123" s="58">
        <f t="shared" si="4"/>
        <v>123.42640795078088</v>
      </c>
      <c r="I123" s="59">
        <f t="shared" si="5"/>
        <v>76.68711656441718</v>
      </c>
    </row>
    <row r="124" spans="1:9" ht="15" customHeight="1">
      <c r="A124" s="95"/>
      <c r="B124" s="95" t="s">
        <v>87</v>
      </c>
      <c r="C124" s="85" t="s">
        <v>88</v>
      </c>
      <c r="D124" s="72" t="s">
        <v>156</v>
      </c>
      <c r="E124" s="73">
        <v>109702</v>
      </c>
      <c r="F124" s="74">
        <v>144000</v>
      </c>
      <c r="G124" s="74">
        <v>170000</v>
      </c>
      <c r="H124" s="58">
        <f t="shared" si="4"/>
        <v>131.26469891159687</v>
      </c>
      <c r="I124" s="59">
        <f t="shared" si="5"/>
        <v>118.05555555555556</v>
      </c>
    </row>
    <row r="125" spans="1:9" ht="15" customHeight="1">
      <c r="A125" s="95"/>
      <c r="B125" s="87"/>
      <c r="C125" s="115"/>
      <c r="D125" s="76" t="s">
        <v>158</v>
      </c>
      <c r="E125" s="77">
        <v>0</v>
      </c>
      <c r="F125" s="78">
        <v>0</v>
      </c>
      <c r="G125" s="78">
        <v>0</v>
      </c>
      <c r="H125" s="58">
        <v>0</v>
      </c>
      <c r="I125" s="59">
        <v>0</v>
      </c>
    </row>
    <row r="126" spans="1:9" ht="12" customHeight="1">
      <c r="A126" s="95"/>
      <c r="B126" s="95" t="s">
        <v>89</v>
      </c>
      <c r="C126" s="111" t="s">
        <v>150</v>
      </c>
      <c r="D126" s="75" t="s">
        <v>156</v>
      </c>
      <c r="E126" s="73">
        <v>5181360.2</v>
      </c>
      <c r="F126" s="74">
        <v>4861800</v>
      </c>
      <c r="G126" s="74">
        <v>6409408</v>
      </c>
      <c r="H126" s="58">
        <f t="shared" si="4"/>
        <v>93.83250367345624</v>
      </c>
      <c r="I126" s="59">
        <f t="shared" si="5"/>
        <v>131.8319963799416</v>
      </c>
    </row>
    <row r="127" spans="1:9" ht="15" customHeight="1">
      <c r="A127" s="95"/>
      <c r="B127" s="95"/>
      <c r="C127" s="111"/>
      <c r="D127" s="75" t="s">
        <v>158</v>
      </c>
      <c r="E127" s="73">
        <v>0</v>
      </c>
      <c r="F127" s="74">
        <v>0</v>
      </c>
      <c r="G127" s="74">
        <v>0</v>
      </c>
      <c r="H127" s="58">
        <v>0</v>
      </c>
      <c r="I127" s="59">
        <v>0</v>
      </c>
    </row>
    <row r="128" spans="1:9" ht="15" customHeight="1">
      <c r="A128" s="14" t="s">
        <v>90</v>
      </c>
      <c r="B128" s="17"/>
      <c r="C128" s="37" t="s">
        <v>91</v>
      </c>
      <c r="D128" s="35"/>
      <c r="E128" s="56">
        <f>SUM(E129+E130+E131+E132+E133+E134+E135+E136+E137+E138+E139+E140+E141+E142+E149+E150+E151+E152)</f>
        <v>15636714.22</v>
      </c>
      <c r="F128" s="56">
        <f>SUM(F129:F152)</f>
        <v>17606051</v>
      </c>
      <c r="G128" s="56">
        <f>SUM(G129:G152)</f>
        <v>18151524</v>
      </c>
      <c r="H128" s="60">
        <f t="shared" si="4"/>
        <v>112.59431330836205</v>
      </c>
      <c r="I128" s="61">
        <f t="shared" si="5"/>
        <v>103.09821322226091</v>
      </c>
    </row>
    <row r="129" spans="1:9" ht="15" customHeight="1">
      <c r="A129" s="18"/>
      <c r="B129" s="119" t="s">
        <v>92</v>
      </c>
      <c r="C129" s="101" t="s">
        <v>93</v>
      </c>
      <c r="D129" s="32" t="s">
        <v>156</v>
      </c>
      <c r="E129" s="41">
        <v>2917124.33</v>
      </c>
      <c r="F129" s="42">
        <v>3279351</v>
      </c>
      <c r="G129" s="42">
        <v>3017483</v>
      </c>
      <c r="H129" s="58">
        <f t="shared" si="4"/>
        <v>112.41725168429828</v>
      </c>
      <c r="I129" s="59">
        <f t="shared" si="5"/>
        <v>92.01463948201946</v>
      </c>
    </row>
    <row r="130" spans="1:9" ht="15" customHeight="1">
      <c r="A130" s="18"/>
      <c r="B130" s="95"/>
      <c r="C130" s="102"/>
      <c r="D130" s="72" t="s">
        <v>158</v>
      </c>
      <c r="E130" s="73">
        <v>29340.96</v>
      </c>
      <c r="F130" s="74">
        <v>90809</v>
      </c>
      <c r="G130" s="74">
        <v>80000</v>
      </c>
      <c r="H130" s="58">
        <f t="shared" si="4"/>
        <v>309.495667490089</v>
      </c>
      <c r="I130" s="59">
        <v>100</v>
      </c>
    </row>
    <row r="131" spans="1:9" ht="12.75" customHeight="1">
      <c r="A131" s="94"/>
      <c r="B131" s="87" t="s">
        <v>94</v>
      </c>
      <c r="C131" s="85" t="s">
        <v>95</v>
      </c>
      <c r="D131" s="72" t="s">
        <v>156</v>
      </c>
      <c r="E131" s="73">
        <v>6083297.99</v>
      </c>
      <c r="F131" s="74">
        <v>6390167</v>
      </c>
      <c r="G131" s="74">
        <v>6438052</v>
      </c>
      <c r="H131" s="58">
        <f t="shared" si="4"/>
        <v>105.04445138976332</v>
      </c>
      <c r="I131" s="59">
        <f t="shared" si="5"/>
        <v>100.74935443784176</v>
      </c>
    </row>
    <row r="132" spans="1:9" ht="15" customHeight="1">
      <c r="A132" s="94"/>
      <c r="B132" s="88"/>
      <c r="C132" s="86"/>
      <c r="D132" s="72" t="s">
        <v>158</v>
      </c>
      <c r="E132" s="73">
        <v>304018.33</v>
      </c>
      <c r="F132" s="74">
        <v>64700</v>
      </c>
      <c r="G132" s="74">
        <v>162419</v>
      </c>
      <c r="H132" s="58">
        <f t="shared" si="4"/>
        <v>21.281611539672625</v>
      </c>
      <c r="I132" s="59">
        <f t="shared" si="5"/>
        <v>251.03400309119013</v>
      </c>
    </row>
    <row r="133" spans="1:9" ht="15" customHeight="1">
      <c r="A133" s="18"/>
      <c r="B133" s="87" t="s">
        <v>96</v>
      </c>
      <c r="C133" s="85" t="s">
        <v>145</v>
      </c>
      <c r="D133" s="72" t="s">
        <v>156</v>
      </c>
      <c r="E133" s="73">
        <v>1028993.2</v>
      </c>
      <c r="F133" s="74">
        <v>1178710</v>
      </c>
      <c r="G133" s="74">
        <v>1248000</v>
      </c>
      <c r="H133" s="58">
        <f t="shared" si="4"/>
        <v>114.54983375983439</v>
      </c>
      <c r="I133" s="59">
        <f t="shared" si="5"/>
        <v>105.87846035072239</v>
      </c>
    </row>
    <row r="134" spans="1:9" ht="15" customHeight="1">
      <c r="A134" s="18"/>
      <c r="B134" s="88"/>
      <c r="C134" s="86"/>
      <c r="D134" s="72" t="s">
        <v>158</v>
      </c>
      <c r="E134" s="73">
        <v>0</v>
      </c>
      <c r="F134" s="74">
        <v>0</v>
      </c>
      <c r="G134" s="74">
        <v>0</v>
      </c>
      <c r="H134" s="58">
        <v>0</v>
      </c>
      <c r="I134" s="59">
        <v>0</v>
      </c>
    </row>
    <row r="135" spans="1:9" ht="15" customHeight="1">
      <c r="A135" s="18"/>
      <c r="B135" s="112" t="s">
        <v>97</v>
      </c>
      <c r="C135" s="111" t="s">
        <v>98</v>
      </c>
      <c r="D135" s="72" t="s">
        <v>156</v>
      </c>
      <c r="E135" s="73">
        <v>3347938.09</v>
      </c>
      <c r="F135" s="74">
        <v>4275169</v>
      </c>
      <c r="G135" s="74">
        <v>4384659</v>
      </c>
      <c r="H135" s="58">
        <f t="shared" si="4"/>
        <v>127.695581133043</v>
      </c>
      <c r="I135" s="59">
        <f t="shared" si="5"/>
        <v>102.56106834607006</v>
      </c>
    </row>
    <row r="136" spans="1:9" ht="12.75" customHeight="1">
      <c r="A136" s="18"/>
      <c r="B136" s="113"/>
      <c r="C136" s="111"/>
      <c r="D136" s="72" t="s">
        <v>158</v>
      </c>
      <c r="E136" s="73">
        <v>0</v>
      </c>
      <c r="F136" s="74">
        <v>0</v>
      </c>
      <c r="G136" s="74">
        <v>0</v>
      </c>
      <c r="H136" s="58">
        <v>0</v>
      </c>
      <c r="I136" s="59">
        <v>0</v>
      </c>
    </row>
    <row r="137" spans="1:9" ht="15" customHeight="1">
      <c r="A137" s="18"/>
      <c r="B137" s="112" t="s">
        <v>163</v>
      </c>
      <c r="C137" s="101" t="s">
        <v>164</v>
      </c>
      <c r="D137" s="72" t="s">
        <v>156</v>
      </c>
      <c r="E137" s="73">
        <v>919.08</v>
      </c>
      <c r="F137" s="74">
        <v>880</v>
      </c>
      <c r="G137" s="74">
        <v>800</v>
      </c>
      <c r="H137" s="58">
        <f t="shared" si="4"/>
        <v>95.74792183487835</v>
      </c>
      <c r="I137" s="59">
        <f t="shared" si="5"/>
        <v>90.9090909090909</v>
      </c>
    </row>
    <row r="138" spans="1:9" ht="15" customHeight="1">
      <c r="A138" s="18"/>
      <c r="B138" s="113"/>
      <c r="C138" s="102"/>
      <c r="D138" s="72" t="s">
        <v>158</v>
      </c>
      <c r="E138" s="73">
        <v>0</v>
      </c>
      <c r="F138" s="74">
        <v>0</v>
      </c>
      <c r="G138" s="74">
        <v>0</v>
      </c>
      <c r="H138" s="58">
        <v>0</v>
      </c>
      <c r="I138" s="59">
        <v>0</v>
      </c>
    </row>
    <row r="139" spans="1:9" ht="12" customHeight="1">
      <c r="A139" s="18"/>
      <c r="B139" s="87" t="s">
        <v>99</v>
      </c>
      <c r="C139" s="101" t="s">
        <v>100</v>
      </c>
      <c r="D139" s="72" t="s">
        <v>156</v>
      </c>
      <c r="E139" s="73">
        <v>1257276.03</v>
      </c>
      <c r="F139" s="74">
        <v>1518766</v>
      </c>
      <c r="G139" s="74">
        <v>1532409</v>
      </c>
      <c r="H139" s="58">
        <f t="shared" si="4"/>
        <v>120.79813531480434</v>
      </c>
      <c r="I139" s="59">
        <f t="shared" si="5"/>
        <v>100.89829506322896</v>
      </c>
    </row>
    <row r="140" spans="1:9" ht="15" customHeight="1">
      <c r="A140" s="18"/>
      <c r="B140" s="88"/>
      <c r="C140" s="102"/>
      <c r="D140" s="72" t="s">
        <v>158</v>
      </c>
      <c r="E140" s="73">
        <v>7362.4</v>
      </c>
      <c r="F140" s="74">
        <v>50000</v>
      </c>
      <c r="G140" s="74">
        <v>200000</v>
      </c>
      <c r="H140" s="58">
        <f t="shared" si="4"/>
        <v>679.1263718352711</v>
      </c>
      <c r="I140" s="59">
        <f t="shared" si="5"/>
        <v>400</v>
      </c>
    </row>
    <row r="141" spans="1:9" ht="15" customHeight="1">
      <c r="A141" s="18"/>
      <c r="B141" s="87" t="s">
        <v>101</v>
      </c>
      <c r="C141" s="85" t="s">
        <v>102</v>
      </c>
      <c r="D141" s="72" t="s">
        <v>156</v>
      </c>
      <c r="E141" s="73">
        <v>590705.81</v>
      </c>
      <c r="F141" s="74">
        <v>656499</v>
      </c>
      <c r="G141" s="74">
        <v>706702</v>
      </c>
      <c r="H141" s="58">
        <f t="shared" si="4"/>
        <v>111.13806380201339</v>
      </c>
      <c r="I141" s="59">
        <f t="shared" si="5"/>
        <v>107.64707943195648</v>
      </c>
    </row>
    <row r="142" spans="1:9" ht="15" customHeight="1">
      <c r="A142" s="13"/>
      <c r="B142" s="88"/>
      <c r="C142" s="86"/>
      <c r="D142" s="72" t="s">
        <v>158</v>
      </c>
      <c r="E142" s="73">
        <v>0</v>
      </c>
      <c r="F142" s="74">
        <v>0</v>
      </c>
      <c r="G142" s="74">
        <v>0</v>
      </c>
      <c r="H142" s="58">
        <v>0</v>
      </c>
      <c r="I142" s="59">
        <v>0</v>
      </c>
    </row>
    <row r="143" spans="1:9" ht="9.75" customHeight="1">
      <c r="A143" s="100" t="s">
        <v>206</v>
      </c>
      <c r="B143" s="116"/>
      <c r="C143" s="116"/>
      <c r="D143" s="116"/>
      <c r="E143" s="116"/>
      <c r="F143" s="116"/>
      <c r="G143" s="116"/>
      <c r="H143" s="116"/>
      <c r="I143" s="116"/>
    </row>
    <row r="144" spans="1:9" ht="9.75" customHeight="1">
      <c r="A144" s="124"/>
      <c r="B144" s="125"/>
      <c r="C144" s="125"/>
      <c r="D144" s="125"/>
      <c r="E144" s="125"/>
      <c r="F144" s="125"/>
      <c r="G144" s="125"/>
      <c r="H144" s="125"/>
      <c r="I144" s="125"/>
    </row>
    <row r="145" spans="1:9" s="1" customFormat="1" ht="15" customHeight="1">
      <c r="A145" s="107" t="s">
        <v>0</v>
      </c>
      <c r="B145" s="107" t="s">
        <v>17</v>
      </c>
      <c r="C145" s="107" t="s">
        <v>16</v>
      </c>
      <c r="D145" s="105" t="s">
        <v>155</v>
      </c>
      <c r="E145" s="104" t="s">
        <v>197</v>
      </c>
      <c r="F145" s="104" t="s">
        <v>198</v>
      </c>
      <c r="G145" s="104" t="s">
        <v>199</v>
      </c>
      <c r="H145" s="103" t="s">
        <v>191</v>
      </c>
      <c r="I145" s="103" t="s">
        <v>200</v>
      </c>
    </row>
    <row r="146" spans="1:9" s="1" customFormat="1" ht="15" customHeight="1">
      <c r="A146" s="108"/>
      <c r="B146" s="108"/>
      <c r="C146" s="108"/>
      <c r="D146" s="105"/>
      <c r="E146" s="104"/>
      <c r="F146" s="104"/>
      <c r="G146" s="104"/>
      <c r="H146" s="103"/>
      <c r="I146" s="103"/>
    </row>
    <row r="147" spans="1:9" s="2" customFormat="1" ht="15" customHeight="1">
      <c r="A147" s="109"/>
      <c r="B147" s="109"/>
      <c r="C147" s="109"/>
      <c r="D147" s="105"/>
      <c r="E147" s="104"/>
      <c r="F147" s="104"/>
      <c r="G147" s="104"/>
      <c r="H147" s="103"/>
      <c r="I147" s="103"/>
    </row>
    <row r="148" spans="1:9" ht="13.5" customHeight="1">
      <c r="A148" s="4" t="s">
        <v>146</v>
      </c>
      <c r="B148" s="23" t="s">
        <v>147</v>
      </c>
      <c r="C148" s="23" t="s">
        <v>148</v>
      </c>
      <c r="D148" s="16">
        <v>4</v>
      </c>
      <c r="E148" s="5">
        <v>5</v>
      </c>
      <c r="F148" s="5" t="s">
        <v>159</v>
      </c>
      <c r="G148" s="5" t="s">
        <v>160</v>
      </c>
      <c r="H148" s="21" t="s">
        <v>192</v>
      </c>
      <c r="I148" s="6" t="s">
        <v>193</v>
      </c>
    </row>
    <row r="149" spans="1:9" ht="15" customHeight="1">
      <c r="A149" s="18"/>
      <c r="B149" s="87" t="s">
        <v>103</v>
      </c>
      <c r="C149" s="85" t="s">
        <v>104</v>
      </c>
      <c r="D149" s="32" t="s">
        <v>156</v>
      </c>
      <c r="E149" s="41">
        <v>61548</v>
      </c>
      <c r="F149" s="42">
        <v>70000</v>
      </c>
      <c r="G149" s="42">
        <v>70000</v>
      </c>
      <c r="H149" s="58">
        <f>SUM(F149/E149)*100</f>
        <v>113.73237148242023</v>
      </c>
      <c r="I149" s="59">
        <f>SUM(G149/F149)*100</f>
        <v>100</v>
      </c>
    </row>
    <row r="150" spans="1:9" ht="15" customHeight="1">
      <c r="A150" s="18"/>
      <c r="B150" s="88"/>
      <c r="C150" s="86"/>
      <c r="D150" s="72" t="s">
        <v>158</v>
      </c>
      <c r="E150" s="73">
        <v>0</v>
      </c>
      <c r="F150" s="74">
        <v>0</v>
      </c>
      <c r="G150" s="74">
        <v>0</v>
      </c>
      <c r="H150" s="58">
        <v>0</v>
      </c>
      <c r="I150" s="59">
        <v>0</v>
      </c>
    </row>
    <row r="151" spans="1:9" ht="15" customHeight="1">
      <c r="A151" s="18"/>
      <c r="B151" s="87" t="s">
        <v>105</v>
      </c>
      <c r="C151" s="85" t="s">
        <v>28</v>
      </c>
      <c r="D151" s="72" t="s">
        <v>156</v>
      </c>
      <c r="E151" s="73">
        <v>8190</v>
      </c>
      <c r="F151" s="74">
        <v>31000</v>
      </c>
      <c r="G151" s="74">
        <v>311000</v>
      </c>
      <c r="H151" s="58">
        <f aca="true" t="shared" si="6" ref="H151:H179">SUM(F151/E151)*100</f>
        <v>378.5103785103785</v>
      </c>
      <c r="I151" s="59">
        <f aca="true" t="shared" si="7" ref="I151:I179">SUM(G151/F151)*100</f>
        <v>1003.225806451613</v>
      </c>
    </row>
    <row r="152" spans="1:9" ht="15" customHeight="1">
      <c r="A152" s="13"/>
      <c r="B152" s="88"/>
      <c r="C152" s="86"/>
      <c r="D152" s="72" t="s">
        <v>158</v>
      </c>
      <c r="E152" s="73">
        <v>0</v>
      </c>
      <c r="F152" s="74">
        <v>0</v>
      </c>
      <c r="G152" s="74">
        <v>0</v>
      </c>
      <c r="H152" s="58">
        <v>0</v>
      </c>
      <c r="I152" s="59">
        <v>0</v>
      </c>
    </row>
    <row r="153" spans="1:9" ht="15" customHeight="1">
      <c r="A153" s="14" t="s">
        <v>106</v>
      </c>
      <c r="B153" s="14"/>
      <c r="C153" s="27" t="s">
        <v>151</v>
      </c>
      <c r="D153" s="31"/>
      <c r="E153" s="45">
        <f>SUM(E154:E163)</f>
        <v>9560307.930000002</v>
      </c>
      <c r="F153" s="45">
        <f>SUM(F154:F163)</f>
        <v>8084935</v>
      </c>
      <c r="G153" s="45">
        <f>SUM(G154:G163)</f>
        <v>6684249</v>
      </c>
      <c r="H153" s="60">
        <f t="shared" si="6"/>
        <v>84.56772584311517</v>
      </c>
      <c r="I153" s="61">
        <f t="shared" si="7"/>
        <v>82.67535855266617</v>
      </c>
    </row>
    <row r="154" spans="1:9" ht="15" customHeight="1">
      <c r="A154" s="87"/>
      <c r="B154" s="87" t="s">
        <v>107</v>
      </c>
      <c r="C154" s="85" t="s">
        <v>152</v>
      </c>
      <c r="D154" s="32" t="s">
        <v>156</v>
      </c>
      <c r="E154" s="41">
        <v>154056.9</v>
      </c>
      <c r="F154" s="42">
        <v>152000</v>
      </c>
      <c r="G154" s="42">
        <v>161000</v>
      </c>
      <c r="H154" s="58">
        <f t="shared" si="6"/>
        <v>98.66484396349661</v>
      </c>
      <c r="I154" s="59">
        <f t="shared" si="7"/>
        <v>105.92105263157893</v>
      </c>
    </row>
    <row r="155" spans="1:9" ht="15" customHeight="1">
      <c r="A155" s="94"/>
      <c r="B155" s="88"/>
      <c r="C155" s="86"/>
      <c r="D155" s="72" t="s">
        <v>158</v>
      </c>
      <c r="E155" s="73">
        <v>0</v>
      </c>
      <c r="F155" s="74">
        <v>303179</v>
      </c>
      <c r="G155" s="74">
        <v>0</v>
      </c>
      <c r="H155" s="58">
        <v>100</v>
      </c>
      <c r="I155" s="59">
        <f t="shared" si="7"/>
        <v>0</v>
      </c>
    </row>
    <row r="156" spans="1:9" ht="15" customHeight="1">
      <c r="A156" s="94"/>
      <c r="B156" s="87" t="s">
        <v>108</v>
      </c>
      <c r="C156" s="85" t="s">
        <v>109</v>
      </c>
      <c r="D156" s="72" t="s">
        <v>156</v>
      </c>
      <c r="E156" s="73">
        <v>170087.72</v>
      </c>
      <c r="F156" s="74">
        <v>162000</v>
      </c>
      <c r="G156" s="74">
        <v>162000</v>
      </c>
      <c r="H156" s="58">
        <f t="shared" si="6"/>
        <v>95.244971241898</v>
      </c>
      <c r="I156" s="59">
        <f t="shared" si="7"/>
        <v>100</v>
      </c>
    </row>
    <row r="157" spans="1:9" ht="15" customHeight="1">
      <c r="A157" s="94"/>
      <c r="B157" s="88"/>
      <c r="C157" s="86"/>
      <c r="D157" s="72" t="s">
        <v>158</v>
      </c>
      <c r="E157" s="73">
        <v>0</v>
      </c>
      <c r="F157" s="74">
        <v>0</v>
      </c>
      <c r="G157" s="74">
        <v>0</v>
      </c>
      <c r="H157" s="58">
        <v>0</v>
      </c>
      <c r="I157" s="59">
        <v>0</v>
      </c>
    </row>
    <row r="158" spans="1:9" s="3" customFormat="1" ht="15" customHeight="1">
      <c r="A158" s="94"/>
      <c r="B158" s="87" t="s">
        <v>110</v>
      </c>
      <c r="C158" s="85" t="s">
        <v>111</v>
      </c>
      <c r="D158" s="72" t="s">
        <v>156</v>
      </c>
      <c r="E158" s="73">
        <v>8508028.05</v>
      </c>
      <c r="F158" s="74">
        <v>6816924</v>
      </c>
      <c r="G158" s="74">
        <v>5491249</v>
      </c>
      <c r="H158" s="58">
        <f t="shared" si="6"/>
        <v>80.12343118685415</v>
      </c>
      <c r="I158" s="59">
        <f t="shared" si="7"/>
        <v>80.5531791171502</v>
      </c>
    </row>
    <row r="159" spans="1:9" s="3" customFormat="1" ht="15" customHeight="1">
      <c r="A159" s="94"/>
      <c r="B159" s="88"/>
      <c r="C159" s="86"/>
      <c r="D159" s="72" t="s">
        <v>158</v>
      </c>
      <c r="E159" s="73">
        <v>30508.46</v>
      </c>
      <c r="F159" s="74">
        <v>21000</v>
      </c>
      <c r="G159" s="74">
        <v>0</v>
      </c>
      <c r="H159" s="58">
        <f t="shared" si="6"/>
        <v>68.83336622038608</v>
      </c>
      <c r="I159" s="59">
        <v>0</v>
      </c>
    </row>
    <row r="160" spans="1:9" ht="15" customHeight="1">
      <c r="A160" s="94"/>
      <c r="B160" s="87" t="s">
        <v>165</v>
      </c>
      <c r="C160" s="85" t="s">
        <v>167</v>
      </c>
      <c r="D160" s="72" t="s">
        <v>156</v>
      </c>
      <c r="E160" s="73">
        <v>8137.82</v>
      </c>
      <c r="F160" s="74">
        <v>0</v>
      </c>
      <c r="G160" s="74">
        <v>0</v>
      </c>
      <c r="H160" s="58">
        <f t="shared" si="6"/>
        <v>0</v>
      </c>
      <c r="I160" s="59">
        <v>0</v>
      </c>
    </row>
    <row r="161" spans="1:9" ht="15" customHeight="1">
      <c r="A161" s="94"/>
      <c r="B161" s="88"/>
      <c r="C161" s="86"/>
      <c r="D161" s="72" t="s">
        <v>158</v>
      </c>
      <c r="E161" s="73">
        <v>0</v>
      </c>
      <c r="F161" s="74">
        <v>0</v>
      </c>
      <c r="G161" s="74">
        <v>0</v>
      </c>
      <c r="H161" s="58">
        <v>0</v>
      </c>
      <c r="I161" s="59">
        <v>0</v>
      </c>
    </row>
    <row r="162" spans="1:9" ht="15" customHeight="1">
      <c r="A162" s="94"/>
      <c r="B162" s="87" t="s">
        <v>166</v>
      </c>
      <c r="C162" s="85" t="s">
        <v>28</v>
      </c>
      <c r="D162" s="72" t="s">
        <v>156</v>
      </c>
      <c r="E162" s="73">
        <v>689488.98</v>
      </c>
      <c r="F162" s="74">
        <v>629832</v>
      </c>
      <c r="G162" s="74">
        <v>850380</v>
      </c>
      <c r="H162" s="58">
        <f t="shared" si="6"/>
        <v>91.34765286604001</v>
      </c>
      <c r="I162" s="59">
        <f t="shared" si="7"/>
        <v>135.0169569027931</v>
      </c>
    </row>
    <row r="163" spans="1:9" ht="15" customHeight="1">
      <c r="A163" s="88"/>
      <c r="B163" s="88"/>
      <c r="C163" s="86"/>
      <c r="D163" s="72" t="s">
        <v>158</v>
      </c>
      <c r="E163" s="73">
        <v>0</v>
      </c>
      <c r="F163" s="74">
        <v>0</v>
      </c>
      <c r="G163" s="74">
        <v>19620</v>
      </c>
      <c r="H163" s="58">
        <v>0</v>
      </c>
      <c r="I163" s="59">
        <v>100</v>
      </c>
    </row>
    <row r="164" spans="1:9" ht="15" customHeight="1">
      <c r="A164" s="14" t="s">
        <v>112</v>
      </c>
      <c r="B164" s="14"/>
      <c r="C164" s="27" t="s">
        <v>113</v>
      </c>
      <c r="D164" s="31"/>
      <c r="E164" s="45">
        <f>SUM(E165:E168)+SUM(E169:E180)</f>
        <v>10548853.49</v>
      </c>
      <c r="F164" s="45">
        <f>SUM(F165:F180)</f>
        <v>13291757</v>
      </c>
      <c r="G164" s="45">
        <f>SUM(G165:G180)</f>
        <v>11920330</v>
      </c>
      <c r="H164" s="60">
        <f t="shared" si="6"/>
        <v>126.00191113280881</v>
      </c>
      <c r="I164" s="61">
        <f t="shared" si="7"/>
        <v>89.68212404123848</v>
      </c>
    </row>
    <row r="165" spans="1:9" ht="15" customHeight="1">
      <c r="A165" s="11"/>
      <c r="B165" s="95" t="s">
        <v>114</v>
      </c>
      <c r="C165" s="111" t="s">
        <v>153</v>
      </c>
      <c r="D165" s="32" t="s">
        <v>156</v>
      </c>
      <c r="E165" s="41">
        <v>2488884.55</v>
      </c>
      <c r="F165" s="42">
        <v>2114090</v>
      </c>
      <c r="G165" s="42">
        <v>1935141</v>
      </c>
      <c r="H165" s="58">
        <f t="shared" si="6"/>
        <v>84.94126414983774</v>
      </c>
      <c r="I165" s="59">
        <f t="shared" si="7"/>
        <v>91.53541239966133</v>
      </c>
    </row>
    <row r="166" spans="1:9" ht="15" customHeight="1">
      <c r="A166" s="18"/>
      <c r="B166" s="87"/>
      <c r="C166" s="85"/>
      <c r="D166" s="76" t="s">
        <v>158</v>
      </c>
      <c r="E166" s="77">
        <v>0</v>
      </c>
      <c r="F166" s="78">
        <v>0</v>
      </c>
      <c r="G166" s="78">
        <v>0</v>
      </c>
      <c r="H166" s="58">
        <v>0</v>
      </c>
      <c r="I166" s="59">
        <v>0</v>
      </c>
    </row>
    <row r="167" spans="1:9" ht="15" customHeight="1">
      <c r="A167" s="18"/>
      <c r="B167" s="95" t="s">
        <v>115</v>
      </c>
      <c r="C167" s="111" t="s">
        <v>116</v>
      </c>
      <c r="D167" s="75" t="s">
        <v>156</v>
      </c>
      <c r="E167" s="73">
        <v>2344311.69</v>
      </c>
      <c r="F167" s="74">
        <v>2695777</v>
      </c>
      <c r="G167" s="74">
        <v>3072750</v>
      </c>
      <c r="H167" s="58">
        <f t="shared" si="6"/>
        <v>114.99226026552809</v>
      </c>
      <c r="I167" s="59">
        <f t="shared" si="7"/>
        <v>113.98383471629887</v>
      </c>
    </row>
    <row r="168" spans="1:9" ht="15" customHeight="1">
      <c r="A168" s="18"/>
      <c r="B168" s="95"/>
      <c r="C168" s="111"/>
      <c r="D168" s="75" t="s">
        <v>158</v>
      </c>
      <c r="E168" s="73">
        <v>757607.01</v>
      </c>
      <c r="F168" s="74">
        <v>186000</v>
      </c>
      <c r="G168" s="74">
        <v>6000</v>
      </c>
      <c r="H168" s="58">
        <f t="shared" si="6"/>
        <v>24.55098719321512</v>
      </c>
      <c r="I168" s="59">
        <f t="shared" si="7"/>
        <v>3.225806451612903</v>
      </c>
    </row>
    <row r="169" spans="1:9" ht="12" customHeight="1">
      <c r="A169" s="94"/>
      <c r="B169" s="87" t="s">
        <v>117</v>
      </c>
      <c r="C169" s="85" t="s">
        <v>118</v>
      </c>
      <c r="D169" s="72" t="s">
        <v>156</v>
      </c>
      <c r="E169" s="73">
        <v>383326.85</v>
      </c>
      <c r="F169" s="74">
        <v>482433</v>
      </c>
      <c r="G169" s="74">
        <v>474837</v>
      </c>
      <c r="H169" s="58">
        <f t="shared" si="6"/>
        <v>125.854215534341</v>
      </c>
      <c r="I169" s="59">
        <f t="shared" si="7"/>
        <v>98.42548084397211</v>
      </c>
    </row>
    <row r="170" spans="1:9" ht="15" customHeight="1">
      <c r="A170" s="94"/>
      <c r="B170" s="88"/>
      <c r="C170" s="86"/>
      <c r="D170" s="72" t="s">
        <v>158</v>
      </c>
      <c r="E170" s="73">
        <v>0</v>
      </c>
      <c r="F170" s="74">
        <v>0</v>
      </c>
      <c r="G170" s="74">
        <v>0</v>
      </c>
      <c r="H170" s="58">
        <v>0</v>
      </c>
      <c r="I170" s="59">
        <v>0</v>
      </c>
    </row>
    <row r="171" spans="1:9" ht="15" customHeight="1">
      <c r="A171" s="18"/>
      <c r="B171" s="87" t="s">
        <v>119</v>
      </c>
      <c r="C171" s="85" t="s">
        <v>120</v>
      </c>
      <c r="D171" s="72" t="s">
        <v>156</v>
      </c>
      <c r="E171" s="73">
        <v>50000</v>
      </c>
      <c r="F171" s="74">
        <v>50000</v>
      </c>
      <c r="G171" s="74">
        <v>51000</v>
      </c>
      <c r="H171" s="58">
        <f t="shared" si="6"/>
        <v>100</v>
      </c>
      <c r="I171" s="59">
        <v>100</v>
      </c>
    </row>
    <row r="172" spans="1:9" ht="15" customHeight="1">
      <c r="A172" s="18"/>
      <c r="B172" s="88"/>
      <c r="C172" s="86"/>
      <c r="D172" s="72" t="s">
        <v>158</v>
      </c>
      <c r="E172" s="73">
        <v>0</v>
      </c>
      <c r="F172" s="74">
        <v>0</v>
      </c>
      <c r="G172" s="74">
        <v>0</v>
      </c>
      <c r="H172" s="58">
        <v>0</v>
      </c>
      <c r="I172" s="59">
        <v>0</v>
      </c>
    </row>
    <row r="173" spans="1:9" ht="12.75" customHeight="1">
      <c r="A173" s="18"/>
      <c r="B173" s="87" t="s">
        <v>121</v>
      </c>
      <c r="C173" s="85" t="s">
        <v>122</v>
      </c>
      <c r="D173" s="72" t="s">
        <v>156</v>
      </c>
      <c r="E173" s="73">
        <v>1214479.32</v>
      </c>
      <c r="F173" s="74">
        <v>1188117</v>
      </c>
      <c r="G173" s="74">
        <v>1198425</v>
      </c>
      <c r="H173" s="58">
        <f t="shared" si="6"/>
        <v>97.82933150314985</v>
      </c>
      <c r="I173" s="59">
        <f t="shared" si="7"/>
        <v>100.86759132307677</v>
      </c>
    </row>
    <row r="174" spans="1:9" ht="15" customHeight="1">
      <c r="A174" s="18"/>
      <c r="B174" s="88"/>
      <c r="C174" s="86"/>
      <c r="D174" s="72" t="s">
        <v>158</v>
      </c>
      <c r="E174" s="73">
        <v>0</v>
      </c>
      <c r="F174" s="74">
        <v>0</v>
      </c>
      <c r="G174" s="74">
        <v>0</v>
      </c>
      <c r="H174" s="58">
        <v>0</v>
      </c>
      <c r="I174" s="59">
        <v>0</v>
      </c>
    </row>
    <row r="175" spans="1:9" ht="15" customHeight="1">
      <c r="A175" s="18"/>
      <c r="B175" s="112" t="s">
        <v>172</v>
      </c>
      <c r="C175" s="85" t="s">
        <v>173</v>
      </c>
      <c r="D175" s="72" t="s">
        <v>156</v>
      </c>
      <c r="E175" s="73">
        <v>3246713.15</v>
      </c>
      <c r="F175" s="74">
        <v>6508886</v>
      </c>
      <c r="G175" s="74">
        <v>5031540</v>
      </c>
      <c r="H175" s="58">
        <f t="shared" si="6"/>
        <v>200.47616464053812</v>
      </c>
      <c r="I175" s="59">
        <f t="shared" si="7"/>
        <v>77.30262905203747</v>
      </c>
    </row>
    <row r="176" spans="1:9" ht="15" customHeight="1">
      <c r="A176" s="18"/>
      <c r="B176" s="113"/>
      <c r="C176" s="86"/>
      <c r="D176" s="72" t="s">
        <v>158</v>
      </c>
      <c r="E176" s="73">
        <v>0</v>
      </c>
      <c r="F176" s="74">
        <v>0</v>
      </c>
      <c r="G176" s="74">
        <v>0</v>
      </c>
      <c r="H176" s="58">
        <v>0</v>
      </c>
      <c r="I176" s="59">
        <v>0</v>
      </c>
    </row>
    <row r="177" spans="1:9" ht="12" customHeight="1">
      <c r="A177" s="18"/>
      <c r="B177" s="87" t="s">
        <v>123</v>
      </c>
      <c r="C177" s="85" t="s">
        <v>79</v>
      </c>
      <c r="D177" s="72" t="s">
        <v>156</v>
      </c>
      <c r="E177" s="73">
        <v>13490</v>
      </c>
      <c r="F177" s="74">
        <v>18451</v>
      </c>
      <c r="G177" s="74">
        <v>20068</v>
      </c>
      <c r="H177" s="58">
        <f t="shared" si="6"/>
        <v>136.77538917716828</v>
      </c>
      <c r="I177" s="59">
        <f t="shared" si="7"/>
        <v>108.76375264213323</v>
      </c>
    </row>
    <row r="178" spans="1:9" ht="15" customHeight="1">
      <c r="A178" s="18"/>
      <c r="B178" s="88"/>
      <c r="C178" s="86"/>
      <c r="D178" s="72" t="s">
        <v>158</v>
      </c>
      <c r="E178" s="73">
        <v>0</v>
      </c>
      <c r="F178" s="74">
        <v>0</v>
      </c>
      <c r="G178" s="74">
        <v>0</v>
      </c>
      <c r="H178" s="58">
        <v>0</v>
      </c>
      <c r="I178" s="59">
        <v>0</v>
      </c>
    </row>
    <row r="179" spans="1:9" ht="15" customHeight="1">
      <c r="A179" s="18"/>
      <c r="B179" s="87" t="s">
        <v>124</v>
      </c>
      <c r="C179" s="85" t="s">
        <v>28</v>
      </c>
      <c r="D179" s="72" t="s">
        <v>156</v>
      </c>
      <c r="E179" s="73">
        <v>50040.92</v>
      </c>
      <c r="F179" s="74">
        <v>48003</v>
      </c>
      <c r="G179" s="74">
        <v>130569</v>
      </c>
      <c r="H179" s="58">
        <f t="shared" si="6"/>
        <v>95.92749293977809</v>
      </c>
      <c r="I179" s="59">
        <f t="shared" si="7"/>
        <v>272.00174989063186</v>
      </c>
    </row>
    <row r="180" spans="1:9" ht="15" customHeight="1">
      <c r="A180" s="13"/>
      <c r="B180" s="88"/>
      <c r="C180" s="86"/>
      <c r="D180" s="72" t="s">
        <v>158</v>
      </c>
      <c r="E180" s="73">
        <v>0</v>
      </c>
      <c r="F180" s="74">
        <v>0</v>
      </c>
      <c r="G180" s="74">
        <v>0</v>
      </c>
      <c r="H180" s="58">
        <v>0</v>
      </c>
      <c r="I180" s="59">
        <v>0</v>
      </c>
    </row>
    <row r="181" spans="1:9" ht="9" customHeight="1">
      <c r="A181" s="100" t="s">
        <v>207</v>
      </c>
      <c r="B181" s="116"/>
      <c r="C181" s="116"/>
      <c r="D181" s="116"/>
      <c r="E181" s="116"/>
      <c r="F181" s="116"/>
      <c r="G181" s="116"/>
      <c r="H181" s="116"/>
      <c r="I181" s="116"/>
    </row>
    <row r="182" spans="1:9" ht="9" customHeight="1">
      <c r="A182" s="124"/>
      <c r="B182" s="125"/>
      <c r="C182" s="125"/>
      <c r="D182" s="125"/>
      <c r="E182" s="125"/>
      <c r="F182" s="125"/>
      <c r="G182" s="125"/>
      <c r="H182" s="125"/>
      <c r="I182" s="125"/>
    </row>
    <row r="183" spans="1:9" s="1" customFormat="1" ht="15" customHeight="1">
      <c r="A183" s="107" t="s">
        <v>0</v>
      </c>
      <c r="B183" s="107" t="s">
        <v>17</v>
      </c>
      <c r="C183" s="107" t="s">
        <v>16</v>
      </c>
      <c r="D183" s="105" t="s">
        <v>155</v>
      </c>
      <c r="E183" s="104" t="s">
        <v>197</v>
      </c>
      <c r="F183" s="104" t="s">
        <v>198</v>
      </c>
      <c r="G183" s="104" t="s">
        <v>199</v>
      </c>
      <c r="H183" s="103" t="s">
        <v>191</v>
      </c>
      <c r="I183" s="103" t="s">
        <v>200</v>
      </c>
    </row>
    <row r="184" spans="1:9" s="1" customFormat="1" ht="15" customHeight="1">
      <c r="A184" s="108"/>
      <c r="B184" s="108"/>
      <c r="C184" s="108"/>
      <c r="D184" s="105"/>
      <c r="E184" s="104"/>
      <c r="F184" s="104"/>
      <c r="G184" s="104"/>
      <c r="H184" s="103"/>
      <c r="I184" s="103"/>
    </row>
    <row r="185" spans="1:9" s="2" customFormat="1" ht="15" customHeight="1">
      <c r="A185" s="109"/>
      <c r="B185" s="109"/>
      <c r="C185" s="109"/>
      <c r="D185" s="105"/>
      <c r="E185" s="104"/>
      <c r="F185" s="104"/>
      <c r="G185" s="104"/>
      <c r="H185" s="103"/>
      <c r="I185" s="103"/>
    </row>
    <row r="186" spans="1:9" ht="13.5" customHeight="1">
      <c r="A186" s="4" t="s">
        <v>146</v>
      </c>
      <c r="B186" s="23" t="s">
        <v>147</v>
      </c>
      <c r="C186" s="23" t="s">
        <v>148</v>
      </c>
      <c r="D186" s="16">
        <v>4</v>
      </c>
      <c r="E186" s="5">
        <v>5</v>
      </c>
      <c r="F186" s="5" t="s">
        <v>159</v>
      </c>
      <c r="G186" s="5" t="s">
        <v>160</v>
      </c>
      <c r="H186" s="21" t="s">
        <v>192</v>
      </c>
      <c r="I186" s="6" t="s">
        <v>193</v>
      </c>
    </row>
    <row r="187" spans="1:9" ht="15" customHeight="1">
      <c r="A187" s="14" t="s">
        <v>125</v>
      </c>
      <c r="B187" s="14"/>
      <c r="C187" s="27" t="s">
        <v>126</v>
      </c>
      <c r="D187" s="31"/>
      <c r="E187" s="53">
        <f>SUM(E188:E195)</f>
        <v>237890.94</v>
      </c>
      <c r="F187" s="53">
        <f>SUM(F188:F195)</f>
        <v>353325</v>
      </c>
      <c r="G187" s="53">
        <f>SUM(G188:G195)</f>
        <v>365000</v>
      </c>
      <c r="H187" s="54">
        <f>SUM(F187/E187)*100</f>
        <v>148.52394126485018</v>
      </c>
      <c r="I187" s="55">
        <f>SUM(G187/F187)*100</f>
        <v>103.30432321517019</v>
      </c>
    </row>
    <row r="188" spans="1:9" ht="15" customHeight="1">
      <c r="A188" s="87"/>
      <c r="B188" s="87" t="s">
        <v>168</v>
      </c>
      <c r="C188" s="85" t="s">
        <v>169</v>
      </c>
      <c r="D188" s="72" t="s">
        <v>156</v>
      </c>
      <c r="E188" s="79">
        <v>77356.17</v>
      </c>
      <c r="F188" s="80">
        <v>120000</v>
      </c>
      <c r="G188" s="80">
        <v>120000</v>
      </c>
      <c r="H188" s="51">
        <f aca="true" t="shared" si="8" ref="H188:H214">SUM(F188/E188)*100</f>
        <v>155.1266046392938</v>
      </c>
      <c r="I188" s="52">
        <f aca="true" t="shared" si="9" ref="I188:I214">SUM(G188/F188)*100</f>
        <v>100</v>
      </c>
    </row>
    <row r="189" spans="1:9" ht="15" customHeight="1">
      <c r="A189" s="94"/>
      <c r="B189" s="88"/>
      <c r="C189" s="86"/>
      <c r="D189" s="72" t="s">
        <v>158</v>
      </c>
      <c r="E189" s="79">
        <v>0</v>
      </c>
      <c r="F189" s="80">
        <v>0</v>
      </c>
      <c r="G189" s="80">
        <v>0</v>
      </c>
      <c r="H189" s="51">
        <v>0</v>
      </c>
      <c r="I189" s="52">
        <v>0</v>
      </c>
    </row>
    <row r="190" spans="1:9" ht="15" customHeight="1">
      <c r="A190" s="94"/>
      <c r="B190" s="87" t="s">
        <v>171</v>
      </c>
      <c r="C190" s="85" t="s">
        <v>170</v>
      </c>
      <c r="D190" s="72" t="s">
        <v>156</v>
      </c>
      <c r="E190" s="79">
        <v>18648.66</v>
      </c>
      <c r="F190" s="80">
        <v>20000</v>
      </c>
      <c r="G190" s="80">
        <v>30000</v>
      </c>
      <c r="H190" s="51">
        <f t="shared" si="8"/>
        <v>107.24631153123066</v>
      </c>
      <c r="I190" s="52">
        <f t="shared" si="9"/>
        <v>150</v>
      </c>
    </row>
    <row r="191" spans="1:9" ht="15" customHeight="1">
      <c r="A191" s="94"/>
      <c r="B191" s="88"/>
      <c r="C191" s="86"/>
      <c r="D191" s="72" t="s">
        <v>158</v>
      </c>
      <c r="E191" s="79">
        <v>0</v>
      </c>
      <c r="F191" s="80">
        <v>0</v>
      </c>
      <c r="G191" s="80">
        <v>0</v>
      </c>
      <c r="H191" s="51">
        <v>0</v>
      </c>
      <c r="I191" s="52">
        <v>0</v>
      </c>
    </row>
    <row r="192" spans="1:9" ht="15" customHeight="1">
      <c r="A192" s="94"/>
      <c r="B192" s="87" t="s">
        <v>174</v>
      </c>
      <c r="C192" s="85" t="s">
        <v>175</v>
      </c>
      <c r="D192" s="72" t="s">
        <v>156</v>
      </c>
      <c r="E192" s="79">
        <v>0</v>
      </c>
      <c r="F192" s="80">
        <v>0</v>
      </c>
      <c r="G192" s="80">
        <v>0</v>
      </c>
      <c r="H192" s="51">
        <v>0</v>
      </c>
      <c r="I192" s="52">
        <v>0</v>
      </c>
    </row>
    <row r="193" spans="1:9" ht="15" customHeight="1">
      <c r="A193" s="94"/>
      <c r="B193" s="88"/>
      <c r="C193" s="86"/>
      <c r="D193" s="72" t="s">
        <v>158</v>
      </c>
      <c r="E193" s="79">
        <v>11060</v>
      </c>
      <c r="F193" s="80">
        <v>0</v>
      </c>
      <c r="G193" s="80">
        <v>0</v>
      </c>
      <c r="H193" s="51">
        <f t="shared" si="8"/>
        <v>0</v>
      </c>
      <c r="I193" s="52">
        <v>0</v>
      </c>
    </row>
    <row r="194" spans="1:9" ht="15" customHeight="1">
      <c r="A194" s="94"/>
      <c r="B194" s="87" t="s">
        <v>127</v>
      </c>
      <c r="C194" s="85" t="s">
        <v>28</v>
      </c>
      <c r="D194" s="72" t="s">
        <v>156</v>
      </c>
      <c r="E194" s="79">
        <v>130826.11</v>
      </c>
      <c r="F194" s="80">
        <v>213325</v>
      </c>
      <c r="G194" s="80">
        <v>165000</v>
      </c>
      <c r="H194" s="51">
        <f t="shared" si="8"/>
        <v>163.05995798545106</v>
      </c>
      <c r="I194" s="52">
        <f t="shared" si="9"/>
        <v>77.34677135825618</v>
      </c>
    </row>
    <row r="195" spans="1:9" ht="15" customHeight="1">
      <c r="A195" s="88"/>
      <c r="B195" s="88"/>
      <c r="C195" s="86"/>
      <c r="D195" s="72" t="s">
        <v>158</v>
      </c>
      <c r="E195" s="79"/>
      <c r="F195" s="80">
        <v>0</v>
      </c>
      <c r="G195" s="80">
        <v>50000</v>
      </c>
      <c r="H195" s="51">
        <v>0</v>
      </c>
      <c r="I195" s="52">
        <v>100</v>
      </c>
    </row>
    <row r="196" spans="1:9" ht="15" customHeight="1">
      <c r="A196" s="14" t="s">
        <v>128</v>
      </c>
      <c r="B196" s="14"/>
      <c r="C196" s="27" t="s">
        <v>129</v>
      </c>
      <c r="D196" s="31"/>
      <c r="E196" s="53">
        <f>SUM(E197:E206)</f>
        <v>5712486.35</v>
      </c>
      <c r="F196" s="53">
        <f>SUM(F197:F206)</f>
        <v>8498827</v>
      </c>
      <c r="G196" s="53">
        <f>SUM(G197:G206)</f>
        <v>3639442</v>
      </c>
      <c r="H196" s="54">
        <f t="shared" si="8"/>
        <v>148.77632048958858</v>
      </c>
      <c r="I196" s="55">
        <f t="shared" si="9"/>
        <v>42.82287426253058</v>
      </c>
    </row>
    <row r="197" spans="1:9" ht="15" customHeight="1">
      <c r="A197" s="11"/>
      <c r="B197" s="87" t="s">
        <v>130</v>
      </c>
      <c r="C197" s="85" t="s">
        <v>131</v>
      </c>
      <c r="D197" s="32" t="s">
        <v>156</v>
      </c>
      <c r="E197" s="49">
        <v>429560.29</v>
      </c>
      <c r="F197" s="50">
        <v>372000</v>
      </c>
      <c r="G197" s="50">
        <v>406500</v>
      </c>
      <c r="H197" s="51">
        <f t="shared" si="8"/>
        <v>86.6001836436045</v>
      </c>
      <c r="I197" s="52">
        <f t="shared" si="9"/>
        <v>109.2741935483871</v>
      </c>
    </row>
    <row r="198" spans="1:9" ht="15" customHeight="1">
      <c r="A198" s="18"/>
      <c r="B198" s="88"/>
      <c r="C198" s="86"/>
      <c r="D198" s="72" t="s">
        <v>158</v>
      </c>
      <c r="E198" s="79">
        <v>0</v>
      </c>
      <c r="F198" s="80">
        <v>0</v>
      </c>
      <c r="G198" s="80">
        <v>0</v>
      </c>
      <c r="H198" s="51">
        <v>0</v>
      </c>
      <c r="I198" s="52">
        <v>0</v>
      </c>
    </row>
    <row r="199" spans="1:9" ht="15" customHeight="1">
      <c r="A199" s="18"/>
      <c r="B199" s="87" t="s">
        <v>203</v>
      </c>
      <c r="C199" s="85" t="s">
        <v>204</v>
      </c>
      <c r="D199" s="32" t="s">
        <v>156</v>
      </c>
      <c r="E199" s="79">
        <v>0</v>
      </c>
      <c r="F199" s="80">
        <v>0</v>
      </c>
      <c r="G199" s="80">
        <v>541478</v>
      </c>
      <c r="H199" s="51">
        <v>0</v>
      </c>
      <c r="I199" s="52">
        <v>100</v>
      </c>
    </row>
    <row r="200" spans="1:9" ht="15" customHeight="1">
      <c r="A200" s="18"/>
      <c r="B200" s="88"/>
      <c r="C200" s="114"/>
      <c r="D200" s="72" t="s">
        <v>158</v>
      </c>
      <c r="E200" s="79">
        <v>0</v>
      </c>
      <c r="F200" s="80">
        <v>0</v>
      </c>
      <c r="G200" s="80">
        <v>0</v>
      </c>
      <c r="H200" s="51">
        <v>0</v>
      </c>
      <c r="I200" s="52">
        <v>0</v>
      </c>
    </row>
    <row r="201" spans="1:9" ht="15" customHeight="1">
      <c r="A201" s="18"/>
      <c r="B201" s="87" t="s">
        <v>132</v>
      </c>
      <c r="C201" s="85" t="s">
        <v>133</v>
      </c>
      <c r="D201" s="72" t="s">
        <v>156</v>
      </c>
      <c r="E201" s="79">
        <v>63000</v>
      </c>
      <c r="F201" s="80">
        <v>66150</v>
      </c>
      <c r="G201" s="80">
        <v>34000</v>
      </c>
      <c r="H201" s="51">
        <f t="shared" si="8"/>
        <v>105</v>
      </c>
      <c r="I201" s="52">
        <f t="shared" si="9"/>
        <v>51.398337112622826</v>
      </c>
    </row>
    <row r="202" spans="1:9" ht="15" customHeight="1">
      <c r="A202" s="18"/>
      <c r="B202" s="88"/>
      <c r="C202" s="86"/>
      <c r="D202" s="72" t="s">
        <v>158</v>
      </c>
      <c r="E202" s="79">
        <v>0</v>
      </c>
      <c r="F202" s="80">
        <v>0</v>
      </c>
      <c r="G202" s="80">
        <v>0</v>
      </c>
      <c r="H202" s="51">
        <v>0</v>
      </c>
      <c r="I202" s="52">
        <v>0</v>
      </c>
    </row>
    <row r="203" spans="1:9" ht="12.75">
      <c r="A203" s="18"/>
      <c r="B203" s="87" t="s">
        <v>134</v>
      </c>
      <c r="C203" s="85" t="s">
        <v>135</v>
      </c>
      <c r="D203" s="72" t="s">
        <v>156</v>
      </c>
      <c r="E203" s="79">
        <v>274304.26</v>
      </c>
      <c r="F203" s="80">
        <v>374370</v>
      </c>
      <c r="G203" s="80">
        <v>0</v>
      </c>
      <c r="H203" s="51">
        <f t="shared" si="8"/>
        <v>136.47983447285873</v>
      </c>
      <c r="I203" s="52">
        <f t="shared" si="9"/>
        <v>0</v>
      </c>
    </row>
    <row r="204" spans="1:9" ht="12.75">
      <c r="A204" s="18"/>
      <c r="B204" s="88"/>
      <c r="C204" s="86"/>
      <c r="D204" s="72" t="s">
        <v>158</v>
      </c>
      <c r="E204" s="79">
        <v>244725.09</v>
      </c>
      <c r="F204" s="80">
        <v>250000</v>
      </c>
      <c r="G204" s="80">
        <v>0</v>
      </c>
      <c r="H204" s="51">
        <f t="shared" si="8"/>
        <v>102.15544307287823</v>
      </c>
      <c r="I204" s="52">
        <f t="shared" si="9"/>
        <v>0</v>
      </c>
    </row>
    <row r="205" spans="1:9" ht="12.75">
      <c r="A205" s="18"/>
      <c r="B205" s="87" t="s">
        <v>136</v>
      </c>
      <c r="C205" s="85" t="s">
        <v>137</v>
      </c>
      <c r="D205" s="72" t="s">
        <v>156</v>
      </c>
      <c r="E205" s="79">
        <v>30000</v>
      </c>
      <c r="F205" s="80">
        <v>45000</v>
      </c>
      <c r="G205" s="80">
        <v>15000</v>
      </c>
      <c r="H205" s="51">
        <f t="shared" si="8"/>
        <v>150</v>
      </c>
      <c r="I205" s="52">
        <f t="shared" si="9"/>
        <v>33.33333333333333</v>
      </c>
    </row>
    <row r="206" spans="1:9" ht="12.75">
      <c r="A206" s="13"/>
      <c r="B206" s="88"/>
      <c r="C206" s="86"/>
      <c r="D206" s="72" t="s">
        <v>158</v>
      </c>
      <c r="E206" s="79">
        <v>4670896.71</v>
      </c>
      <c r="F206" s="80">
        <v>7391307</v>
      </c>
      <c r="G206" s="80">
        <v>2642464</v>
      </c>
      <c r="H206" s="51">
        <f t="shared" si="8"/>
        <v>158.24171372010494</v>
      </c>
      <c r="I206" s="52">
        <f t="shared" si="9"/>
        <v>35.75097070112228</v>
      </c>
    </row>
    <row r="207" spans="1:9" ht="17.25" customHeight="1">
      <c r="A207" s="14" t="s">
        <v>138</v>
      </c>
      <c r="B207" s="14"/>
      <c r="C207" s="27" t="s">
        <v>139</v>
      </c>
      <c r="D207" s="31"/>
      <c r="E207" s="53">
        <f>SUM(E208:E212)</f>
        <v>428309.93999999994</v>
      </c>
      <c r="F207" s="53">
        <f>SUM(F208:F212)</f>
        <v>359985</v>
      </c>
      <c r="G207" s="53">
        <f>SUM(G208:G212)</f>
        <v>393648</v>
      </c>
      <c r="H207" s="54">
        <f t="shared" si="8"/>
        <v>84.0477809130463</v>
      </c>
      <c r="I207" s="55">
        <f t="shared" si="9"/>
        <v>109.35122296762366</v>
      </c>
    </row>
    <row r="208" spans="1:9" ht="12.75">
      <c r="A208" s="11"/>
      <c r="B208" s="87" t="s">
        <v>140</v>
      </c>
      <c r="C208" s="85" t="s">
        <v>141</v>
      </c>
      <c r="D208" s="32" t="s">
        <v>156</v>
      </c>
      <c r="E208" s="49">
        <v>154585.75</v>
      </c>
      <c r="F208" s="50">
        <v>214172</v>
      </c>
      <c r="G208" s="50">
        <v>227648</v>
      </c>
      <c r="H208" s="51">
        <f t="shared" si="8"/>
        <v>138.54575858382807</v>
      </c>
      <c r="I208" s="52">
        <f t="shared" si="9"/>
        <v>106.29213902844444</v>
      </c>
    </row>
    <row r="209" spans="1:9" ht="12.75">
      <c r="A209" s="18"/>
      <c r="B209" s="88"/>
      <c r="C209" s="86"/>
      <c r="D209" s="72" t="s">
        <v>158</v>
      </c>
      <c r="E209" s="79">
        <v>149125.72</v>
      </c>
      <c r="F209" s="80">
        <v>0</v>
      </c>
      <c r="G209" s="80">
        <v>0</v>
      </c>
      <c r="H209" s="51">
        <f t="shared" si="8"/>
        <v>0</v>
      </c>
      <c r="I209" s="52">
        <v>0</v>
      </c>
    </row>
    <row r="210" spans="1:9" ht="12.75">
      <c r="A210" s="18"/>
      <c r="B210" s="87" t="s">
        <v>142</v>
      </c>
      <c r="C210" s="85" t="s">
        <v>143</v>
      </c>
      <c r="D210" s="72" t="s">
        <v>156</v>
      </c>
      <c r="E210" s="79">
        <v>114598.47</v>
      </c>
      <c r="F210" s="80">
        <v>135813</v>
      </c>
      <c r="G210" s="80">
        <v>155000</v>
      </c>
      <c r="H210" s="51">
        <f t="shared" si="8"/>
        <v>118.5120534331741</v>
      </c>
      <c r="I210" s="52">
        <f t="shared" si="9"/>
        <v>114.12751356644799</v>
      </c>
    </row>
    <row r="211" spans="1:9" ht="12.75">
      <c r="A211" s="18"/>
      <c r="B211" s="88"/>
      <c r="C211" s="86"/>
      <c r="D211" s="72" t="s">
        <v>158</v>
      </c>
      <c r="E211" s="79">
        <v>0</v>
      </c>
      <c r="F211" s="80">
        <v>0</v>
      </c>
      <c r="G211" s="80">
        <v>0</v>
      </c>
      <c r="H211" s="51">
        <v>0</v>
      </c>
      <c r="I211" s="52">
        <v>0</v>
      </c>
    </row>
    <row r="212" spans="1:9" ht="12.75">
      <c r="A212" s="18"/>
      <c r="B212" s="95" t="s">
        <v>144</v>
      </c>
      <c r="C212" s="85" t="s">
        <v>28</v>
      </c>
      <c r="D212" s="72" t="s">
        <v>156</v>
      </c>
      <c r="E212" s="79">
        <v>10000</v>
      </c>
      <c r="F212" s="80">
        <v>10000</v>
      </c>
      <c r="G212" s="80">
        <v>11000</v>
      </c>
      <c r="H212" s="51">
        <f t="shared" si="8"/>
        <v>100</v>
      </c>
      <c r="I212" s="52">
        <f t="shared" si="9"/>
        <v>110.00000000000001</v>
      </c>
    </row>
    <row r="213" spans="1:9" ht="12.75">
      <c r="A213" s="13"/>
      <c r="B213" s="95"/>
      <c r="C213" s="86"/>
      <c r="D213" s="72" t="s">
        <v>158</v>
      </c>
      <c r="E213" s="79">
        <v>0</v>
      </c>
      <c r="F213" s="80">
        <v>0</v>
      </c>
      <c r="G213" s="80">
        <v>0</v>
      </c>
      <c r="H213" s="51">
        <v>0</v>
      </c>
      <c r="I213" s="52">
        <v>0</v>
      </c>
    </row>
    <row r="214" spans="1:9" ht="23.25" customHeight="1">
      <c r="A214" s="89" t="s">
        <v>176</v>
      </c>
      <c r="B214" s="90"/>
      <c r="C214" s="90"/>
      <c r="D214" s="91"/>
      <c r="E214" s="62">
        <f>SUM(E7+E12+E17+E29+E32+E47+E60+E86+E91+E96+E121+E128+E153+E164+E187+E196+E207+E26+E83)</f>
        <v>141132923.19000003</v>
      </c>
      <c r="F214" s="62">
        <f>SUM(F7+F12+F17+F29+F32+F47+F60+F86+F91+F96+F121+F128+F153+F164+F187+F196+F207+F26+F83)</f>
        <v>161226515</v>
      </c>
      <c r="G214" s="62">
        <f>SUM(G7+G12+G17+G29+G32+G47+G60+G86+G91+G96+G121+G128+G153+G164+G187+G196+G207+G26+G83)</f>
        <v>159309070</v>
      </c>
      <c r="H214" s="63">
        <f t="shared" si="8"/>
        <v>114.23735252967799</v>
      </c>
      <c r="I214" s="64">
        <f t="shared" si="9"/>
        <v>98.8107136099791</v>
      </c>
    </row>
    <row r="215" ht="12.75">
      <c r="I215"/>
    </row>
    <row r="216" ht="12.75">
      <c r="I216"/>
    </row>
    <row r="217" ht="12.75">
      <c r="I217"/>
    </row>
    <row r="218" ht="12.75">
      <c r="I218"/>
    </row>
    <row r="219" spans="1:9" ht="12.75">
      <c r="A219" s="120" t="s">
        <v>209</v>
      </c>
      <c r="B219" s="121"/>
      <c r="C219" s="121"/>
      <c r="D219" s="121"/>
      <c r="E219" s="121"/>
      <c r="F219" s="121"/>
      <c r="G219" s="121"/>
      <c r="H219" s="121"/>
      <c r="I219" s="121"/>
    </row>
    <row r="220" spans="1:5" ht="12.75">
      <c r="A220" s="8"/>
      <c r="B220" s="25"/>
      <c r="E220" s="20"/>
    </row>
    <row r="254" ht="17.25" customHeight="1"/>
    <row r="259" ht="21.75" customHeight="1"/>
    <row r="264" ht="21" customHeight="1"/>
    <row r="272" ht="33.75" customHeight="1"/>
    <row r="273" ht="24" customHeight="1"/>
    <row r="274" ht="18" customHeight="1"/>
    <row r="278" ht="18" customHeight="1"/>
    <row r="282" ht="23.25" customHeight="1"/>
    <row r="283" ht="17.25" customHeight="1"/>
    <row r="291" ht="27.75" customHeight="1"/>
    <row r="292" ht="16.5" customHeight="1"/>
    <row r="293" ht="15" customHeight="1"/>
    <row r="294" ht="15" customHeight="1"/>
    <row r="295" ht="15" customHeight="1"/>
    <row r="296" ht="26.25" customHeight="1"/>
    <row r="297" ht="14.25" customHeight="1"/>
    <row r="298" ht="15" customHeight="1"/>
    <row r="299" ht="18" customHeight="1"/>
    <row r="300" ht="15" customHeight="1"/>
    <row r="301" ht="15" customHeight="1"/>
    <row r="303" ht="23.25" customHeight="1"/>
    <row r="304" ht="15.75" customHeight="1"/>
    <row r="308" ht="15" customHeight="1"/>
    <row r="312" ht="27.75" customHeight="1"/>
    <row r="313" ht="17.25" customHeight="1"/>
    <row r="318" ht="15.75" customHeight="1"/>
    <row r="319" ht="14.25" customHeight="1"/>
    <row r="320" ht="15" customHeight="1"/>
    <row r="321" ht="14.25" customHeight="1"/>
    <row r="323" ht="26.25" customHeight="1"/>
    <row r="324" ht="14.25" customHeight="1"/>
    <row r="329" ht="15" customHeight="1"/>
    <row r="335" ht="18.75" customHeight="1"/>
    <row r="342" ht="19.5" customHeight="1"/>
    <row r="343" ht="12" customHeight="1"/>
    <row r="351" ht="15" customHeight="1"/>
    <row r="357" ht="16.5" customHeight="1"/>
    <row r="363" ht="16.5" customHeight="1"/>
    <row r="371" ht="21.75" customHeight="1"/>
    <row r="377" ht="21" customHeight="1"/>
    <row r="383" ht="17.25" customHeight="1"/>
    <row r="388" ht="21" customHeight="1"/>
    <row r="393" ht="22.5" customHeight="1"/>
    <row r="398" ht="16.5" customHeight="1"/>
    <row r="405" ht="21.75" customHeight="1"/>
    <row r="415" ht="23.25" customHeight="1"/>
    <row r="420" ht="21.75" customHeight="1"/>
    <row r="426" ht="24" customHeight="1"/>
    <row r="431" ht="27" customHeight="1"/>
    <row r="435" ht="14.25" customHeight="1"/>
    <row r="437" ht="24" customHeight="1"/>
    <row r="438" ht="21" customHeight="1"/>
    <row r="443" ht="9.75" customHeight="1"/>
    <row r="444" ht="18.75" customHeight="1"/>
    <row r="465" ht="14.25" customHeight="1"/>
  </sheetData>
  <sheetProtection/>
  <mergeCells count="234">
    <mergeCell ref="A61:A70"/>
    <mergeCell ref="A73:A75"/>
    <mergeCell ref="B156:B157"/>
    <mergeCell ref="B73:B75"/>
    <mergeCell ref="A219:I219"/>
    <mergeCell ref="B24:B25"/>
    <mergeCell ref="C24:C25"/>
    <mergeCell ref="A21:A25"/>
    <mergeCell ref="B77:B78"/>
    <mergeCell ref="C77:C78"/>
    <mergeCell ref="B192:B193"/>
    <mergeCell ref="C192:C193"/>
    <mergeCell ref="H183:H185"/>
    <mergeCell ref="I183:I185"/>
    <mergeCell ref="G145:G147"/>
    <mergeCell ref="H145:H147"/>
    <mergeCell ref="I145:I147"/>
    <mergeCell ref="G183:G185"/>
    <mergeCell ref="D183:D185"/>
    <mergeCell ref="E183:E185"/>
    <mergeCell ref="F183:F185"/>
    <mergeCell ref="C158:C159"/>
    <mergeCell ref="B165:B166"/>
    <mergeCell ref="B173:B174"/>
    <mergeCell ref="B177:B178"/>
    <mergeCell ref="C177:C178"/>
    <mergeCell ref="A181:I181"/>
    <mergeCell ref="C160:C161"/>
    <mergeCell ref="C183:C185"/>
    <mergeCell ref="A183:A185"/>
    <mergeCell ref="B103:B104"/>
    <mergeCell ref="B105:B106"/>
    <mergeCell ref="B101:B102"/>
    <mergeCell ref="C101:C102"/>
    <mergeCell ref="A145:A147"/>
    <mergeCell ref="B145:B147"/>
    <mergeCell ref="C145:C147"/>
    <mergeCell ref="C139:C140"/>
    <mergeCell ref="C141:C142"/>
    <mergeCell ref="B129:B130"/>
    <mergeCell ref="F109:F111"/>
    <mergeCell ref="G109:G111"/>
    <mergeCell ref="H109:H111"/>
    <mergeCell ref="I109:I111"/>
    <mergeCell ref="D73:D75"/>
    <mergeCell ref="E73:E75"/>
    <mergeCell ref="F73:F75"/>
    <mergeCell ref="G73:G75"/>
    <mergeCell ref="E109:E111"/>
    <mergeCell ref="H73:H75"/>
    <mergeCell ref="I73:I75"/>
    <mergeCell ref="D43:D45"/>
    <mergeCell ref="E43:E45"/>
    <mergeCell ref="F43:F45"/>
    <mergeCell ref="G43:G45"/>
    <mergeCell ref="H43:H45"/>
    <mergeCell ref="I43:I45"/>
    <mergeCell ref="B210:B211"/>
    <mergeCell ref="C210:C211"/>
    <mergeCell ref="B208:B209"/>
    <mergeCell ref="A43:A45"/>
    <mergeCell ref="B43:B45"/>
    <mergeCell ref="B63:B64"/>
    <mergeCell ref="C63:C64"/>
    <mergeCell ref="B84:B85"/>
    <mergeCell ref="C84:C85"/>
    <mergeCell ref="C73:C75"/>
    <mergeCell ref="A97:A106"/>
    <mergeCell ref="C131:C132"/>
    <mergeCell ref="C133:C134"/>
    <mergeCell ref="B212:B213"/>
    <mergeCell ref="B197:B198"/>
    <mergeCell ref="B201:B202"/>
    <mergeCell ref="B203:B204"/>
    <mergeCell ref="C208:C209"/>
    <mergeCell ref="C201:C202"/>
    <mergeCell ref="C212:C213"/>
    <mergeCell ref="C171:C172"/>
    <mergeCell ref="C149:C150"/>
    <mergeCell ref="C165:C166"/>
    <mergeCell ref="C179:C180"/>
    <mergeCell ref="A92:A93"/>
    <mergeCell ref="B160:B161"/>
    <mergeCell ref="C135:C136"/>
    <mergeCell ref="C156:C157"/>
    <mergeCell ref="C151:C152"/>
    <mergeCell ref="A131:A132"/>
    <mergeCell ref="F145:F147"/>
    <mergeCell ref="B151:B152"/>
    <mergeCell ref="B154:B155"/>
    <mergeCell ref="B149:B150"/>
    <mergeCell ref="D145:D147"/>
    <mergeCell ref="E145:E147"/>
    <mergeCell ref="C124:C125"/>
    <mergeCell ref="C194:C195"/>
    <mergeCell ref="B137:B138"/>
    <mergeCell ref="B158:B159"/>
    <mergeCell ref="B162:B163"/>
    <mergeCell ref="C162:C163"/>
    <mergeCell ref="B190:B191"/>
    <mergeCell ref="A143:I143"/>
    <mergeCell ref="B194:B195"/>
    <mergeCell ref="B171:B172"/>
    <mergeCell ref="B199:B200"/>
    <mergeCell ref="C199:C200"/>
    <mergeCell ref="C203:C204"/>
    <mergeCell ref="C205:C206"/>
    <mergeCell ref="B205:B206"/>
    <mergeCell ref="C197:C198"/>
    <mergeCell ref="B131:B132"/>
    <mergeCell ref="B133:B134"/>
    <mergeCell ref="B135:B136"/>
    <mergeCell ref="B139:B140"/>
    <mergeCell ref="B141:B142"/>
    <mergeCell ref="C129:C130"/>
    <mergeCell ref="C137:C138"/>
    <mergeCell ref="C109:C111"/>
    <mergeCell ref="D109:D111"/>
    <mergeCell ref="C119:C120"/>
    <mergeCell ref="A122:A127"/>
    <mergeCell ref="B122:B123"/>
    <mergeCell ref="B124:B125"/>
    <mergeCell ref="B126:B127"/>
    <mergeCell ref="C126:C127"/>
    <mergeCell ref="C122:C123"/>
    <mergeCell ref="B119:B120"/>
    <mergeCell ref="B97:B98"/>
    <mergeCell ref="C97:C98"/>
    <mergeCell ref="C99:C100"/>
    <mergeCell ref="C103:C104"/>
    <mergeCell ref="C105:C106"/>
    <mergeCell ref="C117:C118"/>
    <mergeCell ref="A107:I107"/>
    <mergeCell ref="B117:B118"/>
    <mergeCell ref="A109:A111"/>
    <mergeCell ref="B109:B111"/>
    <mergeCell ref="C20:C21"/>
    <mergeCell ref="B22:B23"/>
    <mergeCell ref="C22:C23"/>
    <mergeCell ref="C89:C90"/>
    <mergeCell ref="B92:B93"/>
    <mergeCell ref="B87:B88"/>
    <mergeCell ref="C92:C93"/>
    <mergeCell ref="C67:C68"/>
    <mergeCell ref="C69:C70"/>
    <mergeCell ref="B69:B70"/>
    <mergeCell ref="C33:C34"/>
    <mergeCell ref="B35:B36"/>
    <mergeCell ref="C35:C36"/>
    <mergeCell ref="B39:B40"/>
    <mergeCell ref="C39:C40"/>
    <mergeCell ref="B10:B11"/>
    <mergeCell ref="C10:C11"/>
    <mergeCell ref="B27:B28"/>
    <mergeCell ref="C27:C28"/>
    <mergeCell ref="B20:B21"/>
    <mergeCell ref="C65:C66"/>
    <mergeCell ref="C79:C80"/>
    <mergeCell ref="B113:B114"/>
    <mergeCell ref="B115:B116"/>
    <mergeCell ref="B89:B90"/>
    <mergeCell ref="C37:C38"/>
    <mergeCell ref="C61:C62"/>
    <mergeCell ref="B61:B62"/>
    <mergeCell ref="C43:C45"/>
    <mergeCell ref="B48:B49"/>
    <mergeCell ref="A169:A170"/>
    <mergeCell ref="A154:A163"/>
    <mergeCell ref="C154:C155"/>
    <mergeCell ref="B99:B100"/>
    <mergeCell ref="C87:C88"/>
    <mergeCell ref="A87:A90"/>
    <mergeCell ref="C113:C114"/>
    <mergeCell ref="C115:C116"/>
    <mergeCell ref="B94:B95"/>
    <mergeCell ref="C94:C95"/>
    <mergeCell ref="C167:C168"/>
    <mergeCell ref="B169:B170"/>
    <mergeCell ref="B175:B176"/>
    <mergeCell ref="C175:C176"/>
    <mergeCell ref="C190:C191"/>
    <mergeCell ref="C169:C170"/>
    <mergeCell ref="B188:B189"/>
    <mergeCell ref="C188:C189"/>
    <mergeCell ref="B183:B185"/>
    <mergeCell ref="B179:B180"/>
    <mergeCell ref="A1:I1"/>
    <mergeCell ref="A3:A5"/>
    <mergeCell ref="B3:B5"/>
    <mergeCell ref="C3:C5"/>
    <mergeCell ref="E3:E5"/>
    <mergeCell ref="B8:B9"/>
    <mergeCell ref="A2:I2"/>
    <mergeCell ref="C8:C9"/>
    <mergeCell ref="B33:B34"/>
    <mergeCell ref="B18:B19"/>
    <mergeCell ref="C18:C19"/>
    <mergeCell ref="B30:B31"/>
    <mergeCell ref="C30:C31"/>
    <mergeCell ref="I3:I5"/>
    <mergeCell ref="F3:F5"/>
    <mergeCell ref="D3:D5"/>
    <mergeCell ref="H3:H5"/>
    <mergeCell ref="G3:G5"/>
    <mergeCell ref="A41:I41"/>
    <mergeCell ref="A33:A40"/>
    <mergeCell ref="B37:B38"/>
    <mergeCell ref="A48:A51"/>
    <mergeCell ref="B56:B57"/>
    <mergeCell ref="A13:A16"/>
    <mergeCell ref="C13:C14"/>
    <mergeCell ref="B13:B14"/>
    <mergeCell ref="B15:B16"/>
    <mergeCell ref="C15:C16"/>
    <mergeCell ref="B58:B59"/>
    <mergeCell ref="C48:C49"/>
    <mergeCell ref="C50:C51"/>
    <mergeCell ref="C52:C53"/>
    <mergeCell ref="C54:C55"/>
    <mergeCell ref="C56:C57"/>
    <mergeCell ref="B54:B55"/>
    <mergeCell ref="C58:C59"/>
    <mergeCell ref="B50:B51"/>
    <mergeCell ref="B52:B53"/>
    <mergeCell ref="C81:C82"/>
    <mergeCell ref="B65:B66"/>
    <mergeCell ref="B67:B68"/>
    <mergeCell ref="A214:D214"/>
    <mergeCell ref="C173:C174"/>
    <mergeCell ref="B81:B82"/>
    <mergeCell ref="B79:B80"/>
    <mergeCell ref="A71:I71"/>
    <mergeCell ref="A188:A195"/>
    <mergeCell ref="B167:B168"/>
  </mergeCells>
  <printOptions horizontalCentered="1"/>
  <pageMargins left="0.5511811023622047" right="0.5511811023622047" top="0.7086614173228347" bottom="0.6299212598425197" header="0.5118110236220472" footer="0.5118110236220472"/>
  <pageSetup horizontalDpi="300" verticalDpi="300" orientation="landscape" paperSize="9" scale="85" r:id="rId1"/>
  <headerFooter alignWithMargins="0">
    <oddHeader>&amp;R&amp;"Arial,Normalny"&amp;8Tabela Nr 2  
Materiały informacyjne</oddHeader>
  </headerFooter>
  <rowBreaks count="5" manualBreakCount="5">
    <brk id="41" min="1" max="8" man="1"/>
    <brk id="71" min="1" max="8" man="1"/>
    <brk id="107" min="1" max="8" man="1"/>
    <brk id="143" min="1" max="8" man="1"/>
    <brk id="181" min="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f05</dc:creator>
  <cp:keywords/>
  <dc:description/>
  <cp:lastModifiedBy>F05</cp:lastModifiedBy>
  <cp:lastPrinted>2012-12-27T11:01:53Z</cp:lastPrinted>
  <dcterms:created xsi:type="dcterms:W3CDTF">2008-11-04T11:49:28Z</dcterms:created>
  <dcterms:modified xsi:type="dcterms:W3CDTF">2012-12-27T11:01:57Z</dcterms:modified>
  <cp:category/>
  <cp:version/>
  <cp:contentType/>
  <cp:contentStatus/>
</cp:coreProperties>
</file>